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Cost-Benefit Analysis FY 2016" sheetId="1" r:id="rId1"/>
    <sheet name="Total Costs 2005-2016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1" i="2" l="1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O10" i="2"/>
  <c r="P10" i="2"/>
  <c r="N10" i="2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K5" i="2"/>
  <c r="L5" i="2"/>
  <c r="J5" i="2"/>
  <c r="G323" i="1"/>
  <c r="G321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4" i="1"/>
  <c r="H15" i="2"/>
  <c r="H14" i="2"/>
  <c r="H13" i="2"/>
  <c r="H12" i="2"/>
  <c r="H11" i="2"/>
  <c r="H10" i="2"/>
  <c r="H9" i="2"/>
  <c r="H8" i="2"/>
  <c r="H7" i="2"/>
  <c r="H6" i="2"/>
  <c r="H5" i="2"/>
  <c r="G15" i="2"/>
  <c r="G14" i="2"/>
  <c r="G13" i="2"/>
  <c r="G12" i="2"/>
  <c r="G11" i="2"/>
  <c r="G10" i="2"/>
  <c r="G9" i="2"/>
  <c r="G8" i="2"/>
  <c r="G7" i="2"/>
  <c r="G6" i="2"/>
  <c r="G5" i="2"/>
  <c r="F6" i="2"/>
  <c r="F7" i="2"/>
  <c r="F8" i="2"/>
  <c r="F9" i="2"/>
  <c r="F10" i="2"/>
  <c r="F11" i="2"/>
  <c r="F12" i="2"/>
  <c r="F13" i="2"/>
  <c r="F14" i="2"/>
  <c r="F15" i="2"/>
  <c r="F5" i="2"/>
  <c r="F46" i="1"/>
  <c r="F45" i="1"/>
  <c r="F41" i="1"/>
  <c r="F40" i="1"/>
  <c r="H40" i="1" s="1"/>
  <c r="F39" i="1"/>
  <c r="F76" i="1"/>
  <c r="H76" i="1" s="1"/>
  <c r="F74" i="1"/>
  <c r="F73" i="1"/>
  <c r="F70" i="1"/>
  <c r="F63" i="1"/>
  <c r="H63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4" i="1"/>
  <c r="H274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5" i="1"/>
  <c r="H315" i="1" s="1"/>
  <c r="F316" i="1"/>
  <c r="H316" i="1" s="1"/>
  <c r="F317" i="1"/>
  <c r="H317" i="1" s="1"/>
  <c r="F318" i="1"/>
  <c r="H318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H39" i="1"/>
  <c r="H41" i="1"/>
  <c r="F42" i="1"/>
  <c r="H42" i="1" s="1"/>
  <c r="F43" i="1"/>
  <c r="H43" i="1" s="1"/>
  <c r="F44" i="1"/>
  <c r="H44" i="1" s="1"/>
  <c r="H45" i="1"/>
  <c r="H46" i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H70" i="1"/>
  <c r="F71" i="1"/>
  <c r="H71" i="1" s="1"/>
  <c r="F72" i="1"/>
  <c r="H72" i="1" s="1"/>
  <c r="H73" i="1"/>
  <c r="H74" i="1"/>
  <c r="F75" i="1"/>
  <c r="H75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4" i="1"/>
  <c r="H4" i="1" s="1"/>
  <c r="F322" i="1" l="1"/>
  <c r="F323" i="1" s="1"/>
  <c r="F321" i="1"/>
  <c r="F320" i="1"/>
</calcChain>
</file>

<file path=xl/sharedStrings.xml><?xml version="1.0" encoding="utf-8"?>
<sst xmlns="http://schemas.openxmlformats.org/spreadsheetml/2006/main" count="342" uniqueCount="276">
  <si>
    <t>Date</t>
  </si>
  <si>
    <t>State</t>
  </si>
  <si>
    <t>Contractor</t>
  </si>
  <si>
    <t xml:space="preserve">DOC AODA Social Workers at OCI </t>
  </si>
  <si>
    <t xml:space="preserve">DPI Early Childhood Integrated Data System-Race to the Top </t>
  </si>
  <si>
    <t xml:space="preserve">DOT FIIPS-FMIS/STAR &amp; Support </t>
  </si>
  <si>
    <t xml:space="preserve">DOJ Technical Team </t>
  </si>
  <si>
    <t xml:space="preserve">DCF Child Support Data Warehouse Certified Project Manager III </t>
  </si>
  <si>
    <t xml:space="preserve">DCF IBM Identity Insight Implementation Services </t>
  </si>
  <si>
    <t xml:space="preserve">DHS IT Business Automation Consultant DLTC Enterprise Systems </t>
  </si>
  <si>
    <t xml:space="preserve">DCF Data Warehouse Developer II </t>
  </si>
  <si>
    <t xml:space="preserve">ETF Programmer-Analyst 3 (2 Positions) </t>
  </si>
  <si>
    <t xml:space="preserve">OCI Java Developer III </t>
  </si>
  <si>
    <t xml:space="preserve">DCF WP Modernization </t>
  </si>
  <si>
    <t xml:space="preserve">DOC Senior Change Management Consultant </t>
  </si>
  <si>
    <t xml:space="preserve">DFI Applications Development-Web Services </t>
  </si>
  <si>
    <t xml:space="preserve">DCF DCF DMS BITS FSE </t>
  </si>
  <si>
    <t xml:space="preserve">DOC Sex Offender Treatment-DCC Regions 7 &amp; 8 </t>
  </si>
  <si>
    <t xml:space="preserve">DOC Sex Offender Treatment-DCC Region 2 </t>
  </si>
  <si>
    <t xml:space="preserve">DHS IAPS Program Support </t>
  </si>
  <si>
    <t xml:space="preserve">UW COLL UW Fox Valley Engineering Device Development Services </t>
  </si>
  <si>
    <t xml:space="preserve">DATCP Business Analyst </t>
  </si>
  <si>
    <t xml:space="preserve">DPI Technical Architect II </t>
  </si>
  <si>
    <t xml:space="preserve">DCF Bureau of Information Technology Services, Technical Services Section </t>
  </si>
  <si>
    <t xml:space="preserve">DPI Wisconsin Information System for Education Customer Support </t>
  </si>
  <si>
    <t xml:space="preserve">DOR 4 Supplemental Developer Resources </t>
  </si>
  <si>
    <t xml:space="preserve">DOC CBT Program Services for DAI Institutions </t>
  </si>
  <si>
    <t xml:space="preserve">DNR Floodplain Mapping Program </t>
  </si>
  <si>
    <t xml:space="preserve">DOT DMV Systems Analyst 3 </t>
  </si>
  <si>
    <t xml:space="preserve">DPI Senior Internal Business Systems Analyst </t>
  </si>
  <si>
    <t xml:space="preserve">DOJ Applications Development </t>
  </si>
  <si>
    <t xml:space="preserve">DOR 4 Supplem4 Supplemental Developer Resources </t>
  </si>
  <si>
    <t xml:space="preserve">UWSA HRS Upgrade Project </t>
  </si>
  <si>
    <t xml:space="preserve">DHS Community Integration Transportation </t>
  </si>
  <si>
    <t xml:space="preserve">DCF DECE Parent Pay &amp; IT/Policy Support Staff </t>
  </si>
  <si>
    <t xml:space="preserve">DATCP .NET Web Developer </t>
  </si>
  <si>
    <t xml:space="preserve">DPI Database Administrator 3 (Oracle) </t>
  </si>
  <si>
    <t xml:space="preserve">DNR Waterway &amp; Wetland Permits Database FY16 Enhancements </t>
  </si>
  <si>
    <t xml:space="preserve">DWD Network Analyst 1 </t>
  </si>
  <si>
    <t xml:space="preserve">DOJ Security Analyst </t>
  </si>
  <si>
    <t xml:space="preserve">DWD Project Manager 1 </t>
  </si>
  <si>
    <t xml:space="preserve">DWD Technical Architect II </t>
  </si>
  <si>
    <t xml:space="preserve">DATCP Project Manager </t>
  </si>
  <si>
    <t xml:space="preserve">DOT STAR Project Contractors </t>
  </si>
  <si>
    <t xml:space="preserve">DHS STAR/Manage Training Assigned, Enrolled &amp; Received </t>
  </si>
  <si>
    <t xml:space="preserve">DCF DCF DMS BITS KIDS (IT Support for the Bureau of Child Support) </t>
  </si>
  <si>
    <t xml:space="preserve">DHS Database Administrator 2 </t>
  </si>
  <si>
    <t xml:space="preserve">DWD Database Architect II </t>
  </si>
  <si>
    <t xml:space="preserve">DCF Child Abuse &amp; Neglect Prevention Public Awareness </t>
  </si>
  <si>
    <t xml:space="preserve">DOA CRM Integration Specialist </t>
  </si>
  <si>
    <t xml:space="preserve">DOC AODA Social Worker at CCI </t>
  </si>
  <si>
    <t xml:space="preserve">DCF BRITS </t>
  </si>
  <si>
    <t xml:space="preserve">GAB GAB Modernization Project/My Vote WI 2.0 </t>
  </si>
  <si>
    <t xml:space="preserve">DPI WI Information System for Education Customer Support </t>
  </si>
  <si>
    <t xml:space="preserve">DOC Java Developer </t>
  </si>
  <si>
    <t xml:space="preserve">DOC Surveillance &amp; Access Control Technician 1 </t>
  </si>
  <si>
    <t xml:space="preserve">DWD Data Warehouse Developer II (3 Positions) </t>
  </si>
  <si>
    <t xml:space="preserve">DPI Programmer 1 </t>
  </si>
  <si>
    <t xml:space="preserve">DSPS Development/Administration of Real Estate, Real Estate Appraisal, Examinations </t>
  </si>
  <si>
    <t xml:space="preserve">DOT DTIM Program Business Analyst </t>
  </si>
  <si>
    <t xml:space="preserve">DVA Medical Van Transportation Services </t>
  </si>
  <si>
    <t xml:space="preserve">DOR 1 Supplemental Developer Resource for Compliance Initiatives </t>
  </si>
  <si>
    <t xml:space="preserve">DATCP Database Administrator </t>
  </si>
  <si>
    <t xml:space="preserve">ETF Programmer-Analyst 3 </t>
  </si>
  <si>
    <t xml:space="preserve">DOA JAVA Developer III/Modernization of WAMS &amp; Finalist Apps (Common Apps) </t>
  </si>
  <si>
    <t xml:space="preserve">ETF Technical Writer 2/Communications Specialist-Web </t>
  </si>
  <si>
    <t xml:space="preserve">DHS Supervised Release Invoice Processing </t>
  </si>
  <si>
    <t xml:space="preserve">DOR SLF Mainframe Modernization </t>
  </si>
  <si>
    <t xml:space="preserve">UW Magento Integrator </t>
  </si>
  <si>
    <t xml:space="preserve">DFI Applications Development-Business Analysis Mentor </t>
  </si>
  <si>
    <t xml:space="preserve">UWSP PeopleSoft Campus Solutions Student Information System Implementation </t>
  </si>
  <si>
    <t xml:space="preserve">DATCP CRM\.NET Web Developer </t>
  </si>
  <si>
    <t xml:space="preserve">DWD IS Systems Development Services Specialist </t>
  </si>
  <si>
    <t xml:space="preserve">DWD Software Engineer 3 (4 Positions) </t>
  </si>
  <si>
    <t xml:space="preserve">DOA Systems Administrator 2 </t>
  </si>
  <si>
    <t xml:space="preserve">DOT STAR Project Contractor-PeopleSoft Database Analyst II </t>
  </si>
  <si>
    <t xml:space="preserve">DNR Forestry GIS Systems Consulting </t>
  </si>
  <si>
    <t xml:space="preserve">OCI Systems Engineer </t>
  </si>
  <si>
    <t xml:space="preserve">DOT Level 3 Client Mobile Technology Unit-Systems Administration/Software Packager </t>
  </si>
  <si>
    <t xml:space="preserve">DOT Data Warehouse MV 4000 Project-Data Warehouse Developer II </t>
  </si>
  <si>
    <t xml:space="preserve">DWD Project Manager 2 </t>
  </si>
  <si>
    <t xml:space="preserve">DPI SQL Server DBA </t>
  </si>
  <si>
    <t xml:space="preserve">ETF Certified Project Manager 3 </t>
  </si>
  <si>
    <t xml:space="preserve">ETF Systems Architect 1 </t>
  </si>
  <si>
    <t xml:space="preserve">DCF BITS KIDS Project-Programmer Analyst 3 </t>
  </si>
  <si>
    <t xml:space="preserve">UWOSH Enterprise Applications-CRM </t>
  </si>
  <si>
    <t xml:space="preserve">DCF Child Support Data Warehouse </t>
  </si>
  <si>
    <t xml:space="preserve">DOJ Help Desk 2 </t>
  </si>
  <si>
    <t xml:space="preserve">DHS OOED LMS Implementation </t>
  </si>
  <si>
    <t xml:space="preserve">DWD Business Intelligence Architect II </t>
  </si>
  <si>
    <t xml:space="preserve">DPI Business Analyst/Consultant 3-Community &amp; School Nutrition Teams </t>
  </si>
  <si>
    <t xml:space="preserve">DCF BRITE-BI Developer </t>
  </si>
  <si>
    <t xml:space="preserve">DCF Work Programs Modernization-Business Intelligence Developer II </t>
  </si>
  <si>
    <t xml:space="preserve">UWEXT Community Data Exchange for BDRC </t>
  </si>
  <si>
    <t xml:space="preserve">DFI Applications Development </t>
  </si>
  <si>
    <t xml:space="preserve">DWD Security Analyst 2 </t>
  </si>
  <si>
    <t xml:space="preserve">DMA Janitorial Services for WisDMA Madison Area Facilities </t>
  </si>
  <si>
    <t xml:space="preserve">SWIB Investment and Management Services Temporary Professional Services </t>
  </si>
  <si>
    <t xml:space="preserve">DOC Transitional Outreach Specialist Services for Oshkosh Correctional Institution (OSCI) </t>
  </si>
  <si>
    <t xml:space="preserve">DOC Business Intelligence Data Warehouse Developer </t>
  </si>
  <si>
    <t xml:space="preserve">DOC DCC Mobility Support Program Contractor </t>
  </si>
  <si>
    <t xml:space="preserve">DOC ETL Data Warehouse Developer II </t>
  </si>
  <si>
    <t xml:space="preserve">DSPS Barbering &amp; Cosmetology Examinations </t>
  </si>
  <si>
    <t xml:space="preserve">ETF Technician 2 </t>
  </si>
  <si>
    <t xml:space="preserve">DFI Quality Assurance Analyst </t>
  </si>
  <si>
    <t xml:space="preserve">DOJ WISCOM Sustainability Study </t>
  </si>
  <si>
    <t xml:space="preserve">ETF Application Architect III </t>
  </si>
  <si>
    <t xml:space="preserve">UW PeopleSoft Project Manager </t>
  </si>
  <si>
    <t xml:space="preserve">UW PeopleSoft Technical Lead and Systems Admin </t>
  </si>
  <si>
    <t xml:space="preserve">SWIB Investment Operations &amp; Fund Accounting Temporary Professional Services </t>
  </si>
  <si>
    <t xml:space="preserve">DFI Systems Engineer 1 </t>
  </si>
  <si>
    <t xml:space="preserve">DOT DTIM Java Developer </t>
  </si>
  <si>
    <t xml:space="preserve">DHS Temporary Certified Nursing Assistants (CNAs) at Central WI Center </t>
  </si>
  <si>
    <t xml:space="preserve">DPI Systems Architect 1 </t>
  </si>
  <si>
    <t xml:space="preserve">SWIB Business Systems Business Analyst </t>
  </si>
  <si>
    <t xml:space="preserve">DWD Systems Engineer </t>
  </si>
  <si>
    <t xml:space="preserve">DOC Java Developer II-PowerBuilder </t>
  </si>
  <si>
    <t xml:space="preserve">DOC Project Manager 2 E-Form Project </t>
  </si>
  <si>
    <t xml:space="preserve">DOC Project Manager 2-Grant Projects &amp; Web Apps </t>
  </si>
  <si>
    <t xml:space="preserve">DOC Project Manager 2-WICS </t>
  </si>
  <si>
    <t xml:space="preserve">DOT STAR Project Contractor </t>
  </si>
  <si>
    <t xml:space="preserve">UWSA Senior Information Architect </t>
  </si>
  <si>
    <t xml:space="preserve">DCF STAR Project, Data Warehouse Analyst II (Report Developer)-1 YR </t>
  </si>
  <si>
    <t xml:space="preserve">DCF WISDOM Data Warehouse Developer I </t>
  </si>
  <si>
    <t xml:space="preserve">DOT DB2 DBA (Mainframe) </t>
  </si>
  <si>
    <t xml:space="preserve">DOJ Infrastructure Team </t>
  </si>
  <si>
    <t xml:space="preserve">DWD Systems Analyst 3 </t>
  </si>
  <si>
    <t xml:space="preserve">DCF Child Welfare Continuous Quality Improvement Case Reviews </t>
  </si>
  <si>
    <t xml:space="preserve">UWM Legal Consultation to the University Legal Clinic &amp; Student Clients </t>
  </si>
  <si>
    <t xml:space="preserve">DOT FMIS Bug Fixes, FIPS STAR &amp; Support </t>
  </si>
  <si>
    <t xml:space="preserve">DVA Lawn Care Services </t>
  </si>
  <si>
    <t xml:space="preserve">DOJ Outsourcing DNA Analysis of Backlogged Sexual Assault Kits </t>
  </si>
  <si>
    <t xml:space="preserve">DOJ PMO </t>
  </si>
  <si>
    <t xml:space="preserve">DOT DTSD Initiatives: Project Manager </t>
  </si>
  <si>
    <t xml:space="preserve">DVA Geriatric Health Care Nursing Services </t>
  </si>
  <si>
    <t xml:space="preserve">DATCP MS CRM Integration Specialist </t>
  </si>
  <si>
    <t xml:space="preserve">DCF Business Intelligence Technical Lead II </t>
  </si>
  <si>
    <t xml:space="preserve">DNR SWAMP (System for Wastewater Application Monitoring &amp; Permits) </t>
  </si>
  <si>
    <t xml:space="preserve">GAB Ethics Modernization Project </t>
  </si>
  <si>
    <t xml:space="preserve">DNR BMP Tracking Tool </t>
  </si>
  <si>
    <t xml:space="preserve">DWD Software Engineer 3 (4 positions) </t>
  </si>
  <si>
    <t xml:space="preserve">DHS PeopleSoft Database Analyst </t>
  </si>
  <si>
    <t xml:space="preserve">DHS Information Security Liaison </t>
  </si>
  <si>
    <t xml:space="preserve">DOA DOA/DET Business Process Analyst/Consultant 3 </t>
  </si>
  <si>
    <t xml:space="preserve">DOT Web.NET Developer Contractor </t>
  </si>
  <si>
    <t xml:space="preserve">DOR Senior Web Designer </t>
  </si>
  <si>
    <t xml:space="preserve">OCI Senior Java Developer III </t>
  </si>
  <si>
    <t xml:space="preserve">DOA CRM Management &amp; Administration/CRM Integration Architect III </t>
  </si>
  <si>
    <t xml:space="preserve">DOC DCC Mobility Project Security Analyst 2 </t>
  </si>
  <si>
    <t xml:space="preserve">DPI Database Administrator 2 (Oracle) </t>
  </si>
  <si>
    <t xml:space="preserve">ETF SharePoint Systems Administrator II </t>
  </si>
  <si>
    <t xml:space="preserve">DOA Genesys ACD/Network Engineer 1 - Application </t>
  </si>
  <si>
    <t xml:space="preserve">DOA Genesys ACD/Network Engineer 1 (2 Positions) - Technical </t>
  </si>
  <si>
    <t xml:space="preserve">DPI Project Manager 2 </t>
  </si>
  <si>
    <t xml:space="preserve">DCF CARES Business Intelligence Certified Project Manager </t>
  </si>
  <si>
    <t xml:space="preserve">DOC Business Analyst/Consultant 2 (YMIS) </t>
  </si>
  <si>
    <t xml:space="preserve">DOC Project Manager 2 (COMPAS) </t>
  </si>
  <si>
    <t xml:space="preserve">DCF BITS KIDS Project-Application Architect III </t>
  </si>
  <si>
    <t xml:space="preserve">DHS Certified Microsoft.NET Web Developer II </t>
  </si>
  <si>
    <t xml:space="preserve">DOT IT Operations-Systems Engineer 1 </t>
  </si>
  <si>
    <t xml:space="preserve">OCI Injured Patients and Families Compensation Fund Claims Administration </t>
  </si>
  <si>
    <t xml:space="preserve">DCF Levels of Care Licensing Liaisons </t>
  </si>
  <si>
    <t xml:space="preserve">DOA ChangeMan Administrator-Technical Architect III </t>
  </si>
  <si>
    <t xml:space="preserve">DOA Host on Demand-Lead (HOD) &amp; Mainframe Certificate Administrator- </t>
  </si>
  <si>
    <t xml:space="preserve">DOA Print Services Lead Technician-Technical Architect III </t>
  </si>
  <si>
    <t xml:space="preserve">DOA BIS ESD Network Technician (2 Positions) </t>
  </si>
  <si>
    <t xml:space="preserve">DCF Evaluation of Alternative Response Program </t>
  </si>
  <si>
    <t xml:space="preserve">DVA Reusable Underpads &amp; Laundry Service </t>
  </si>
  <si>
    <t xml:space="preserve">UWM Fan, Duct and Hood Cleaning, Filter Replacement &amp; Soak Tank </t>
  </si>
  <si>
    <t xml:space="preserve">OCI Java Developer II </t>
  </si>
  <si>
    <t xml:space="preserve">UW Application Architect III + Java Developer III </t>
  </si>
  <si>
    <t xml:space="preserve">UWSA Business Intelligence Implementation for UW System Institutions </t>
  </si>
  <si>
    <t xml:space="preserve">DOA Archibus Platform: Support and Enhancement Services </t>
  </si>
  <si>
    <t xml:space="preserve">DPI Business Intelligence Architect II </t>
  </si>
  <si>
    <t xml:space="preserve">DNR Water Division Permit Streamlining (ePermitting using SharePoint) </t>
  </si>
  <si>
    <t xml:space="preserve">DOT Data Warehouse General Projects-Business Intelligence Architect II </t>
  </si>
  <si>
    <t xml:space="preserve">DOT DMV-BI Projects-Data Warehouse Analyst II </t>
  </si>
  <si>
    <t xml:space="preserve">DOT BITS-IT Service Center: SharePoint Administrator </t>
  </si>
  <si>
    <t xml:space="preserve">UW PeopleSoft Analyst-Cash Management </t>
  </si>
  <si>
    <t xml:space="preserve">DNR SWIMS/Bureau of Water Quality </t>
  </si>
  <si>
    <t xml:space="preserve">DOT DMV Business Analyst Consultant 2 </t>
  </si>
  <si>
    <t xml:space="preserve">DOT DMV General Projects: Programmer-Analyst 3 </t>
  </si>
  <si>
    <t xml:space="preserve">DOT DMV General Projects: Project Manager 2 </t>
  </si>
  <si>
    <t xml:space="preserve">ECB Legal Services </t>
  </si>
  <si>
    <t xml:space="preserve">DHS Database Architect III </t>
  </si>
  <si>
    <t xml:space="preserve">DHS Project Manager 2 </t>
  </si>
  <si>
    <t xml:space="preserve">DNR Water Use System, ELOS, WCR, ELC, UIC </t>
  </si>
  <si>
    <t xml:space="preserve">DOC Project Manager 2 (POS-25) </t>
  </si>
  <si>
    <t xml:space="preserve">DHS Systems Architect 1 </t>
  </si>
  <si>
    <t xml:space="preserve">DHS Testing Technician 2 </t>
  </si>
  <si>
    <t xml:space="preserve">DNR Drinking Water Data System </t>
  </si>
  <si>
    <t xml:space="preserve">DNR Waste &amp; Materials Management Program-Legacy Systems Conversion to WMMPS </t>
  </si>
  <si>
    <t xml:space="preserve">DOT DMV Vendor Infrastructure Support: Systems Administrator 2 </t>
  </si>
  <si>
    <t xml:space="preserve">DHS BITS/DMS </t>
  </si>
  <si>
    <t xml:space="preserve">DOR Project Manager 1 </t>
  </si>
  <si>
    <t xml:space="preserve">DOA Enterprise Service Desk </t>
  </si>
  <si>
    <t xml:space="preserve">DNR Sediment Quality ETL Tool Development </t>
  </si>
  <si>
    <t xml:space="preserve">DOA Enterprise Project Manager 2-ADMS-Optimization </t>
  </si>
  <si>
    <t xml:space="preserve">DOA Agency Optimization, Rationalization &amp; Cyber Security Strategies </t>
  </si>
  <si>
    <t xml:space="preserve">DHS Family Care </t>
  </si>
  <si>
    <t xml:space="preserve">DOA Cloud Services System Administrator/CCPS-Systems Administrator 2 </t>
  </si>
  <si>
    <t xml:space="preserve">DOA Enterprise Project Manager 2-NAC </t>
  </si>
  <si>
    <t xml:space="preserve">DOA Enterprise Project Manager 2-Network Security Infrastructure </t>
  </si>
  <si>
    <t xml:space="preserve">DOA Enterprise Project manager II Doc Mgmt. </t>
  </si>
  <si>
    <t xml:space="preserve">DNR WisFIRS Development </t>
  </si>
  <si>
    <t xml:space="preserve">DOA Agency Optimization and Directory Migration </t>
  </si>
  <si>
    <t xml:space="preserve">DOC Business Analyst/Consultant (EMR) </t>
  </si>
  <si>
    <t xml:space="preserve">ETF Systems Architect </t>
  </si>
  <si>
    <t xml:space="preserve">DOT DTSD Initiatives: Java Developer II </t>
  </si>
  <si>
    <t xml:space="preserve">DVA Plumbing &amp; Steamfitter Services </t>
  </si>
  <si>
    <t xml:space="preserve">DOT DTIM SQL Developer </t>
  </si>
  <si>
    <t xml:space="preserve">DHS IS Technical Services/Distance Tech Support </t>
  </si>
  <si>
    <t xml:space="preserve">DWD Business Analyst/Consultant 2 </t>
  </si>
  <si>
    <t xml:space="preserve">DFI Database Administrator </t>
  </si>
  <si>
    <t xml:space="preserve">DFI Project Manager 2 </t>
  </si>
  <si>
    <t xml:space="preserve">DFI Quality Assurance Analyst 3 </t>
  </si>
  <si>
    <t xml:space="preserve">DOJ FirstNet Consulting Services </t>
  </si>
  <si>
    <t xml:space="preserve">DOT DTIM Technical Writer </t>
  </si>
  <si>
    <t xml:space="preserve">DOC Desktop Support 3 </t>
  </si>
  <si>
    <t xml:space="preserve">DOC Network Analyst 3 </t>
  </si>
  <si>
    <t xml:space="preserve">DOC Security Analyst 2 POS - 53 </t>
  </si>
  <si>
    <t xml:space="preserve">DOC Systems Administrator 1 </t>
  </si>
  <si>
    <t xml:space="preserve">ETF Business Analyst/Consultant 1 </t>
  </si>
  <si>
    <t xml:space="preserve">DOA Certified Project Manager 3-Infrastructure-Tech Refresh </t>
  </si>
  <si>
    <t xml:space="preserve">DOA Certified Project Manager 3-Optimization-PortfolioMgt </t>
  </si>
  <si>
    <t xml:space="preserve">DOA DA IT Program/Help Desk 2 </t>
  </si>
  <si>
    <t xml:space="preserve">DOA Enterprise Project Manager 2-Optimization Program </t>
  </si>
  <si>
    <t xml:space="preserve">ETF IT Security Analyst-Security Analyst 3 </t>
  </si>
  <si>
    <t xml:space="preserve">SOC Seven Business Analyst/Consultants </t>
  </si>
  <si>
    <t xml:space="preserve">DOA Enterprise Business Intelligence Program/Business Intelligence Architect III </t>
  </si>
  <si>
    <t xml:space="preserve">DOA DSPS Applications Support/Software Engineer </t>
  </si>
  <si>
    <t xml:space="preserve">DOA Governor's Office Web Development/ Programmer-Analyst 3 </t>
  </si>
  <si>
    <t xml:space="preserve">DOA ITSS-CRM Integration Specialist/DSPS Applications Development </t>
  </si>
  <si>
    <t xml:space="preserve">DOC Java Developer II </t>
  </si>
  <si>
    <t xml:space="preserve">DCF BITS KIDS Project-Certified Microsoft.NET Web Developer III </t>
  </si>
  <si>
    <t xml:space="preserve">DOA DSPS Applications Development/Programmer 3 </t>
  </si>
  <si>
    <t xml:space="preserve">DOA DSPS Systems Management/Systems Engineering Lead </t>
  </si>
  <si>
    <t xml:space="preserve">DOA ITSS-CRM Integration Specialist </t>
  </si>
  <si>
    <t xml:space="preserve">DOA Java Developer III/Modernization of WAMS &amp; Finalist Apps </t>
  </si>
  <si>
    <t xml:space="preserve">DNR Water ePermitting System </t>
  </si>
  <si>
    <t xml:space="preserve">DOA Management &amp; Operation of the Monona Terrace Parking Facility </t>
  </si>
  <si>
    <t xml:space="preserve">UW Ext nEXT Generation Project </t>
  </si>
  <si>
    <t xml:space="preserve">DNR Systems Services Section </t>
  </si>
  <si>
    <t xml:space="preserve">DFI Quality Assurance Analyst 2 </t>
  </si>
  <si>
    <t xml:space="preserve">DVA Resident Safety Member Freedom WVH King </t>
  </si>
  <si>
    <t xml:space="preserve">DMA Incident Management Software Solution </t>
  </si>
  <si>
    <t xml:space="preserve">DCF DECE MWCC ISBA Specialist Staff </t>
  </si>
  <si>
    <t xml:space="preserve">DCF Child Welfare Recruitment Video Production </t>
  </si>
  <si>
    <t xml:space="preserve">ETF Systems Administrator 2 </t>
  </si>
  <si>
    <t xml:space="preserve">DCF BITS KIDS Project-Business Analyst 2 </t>
  </si>
  <si>
    <t>DWD Programmer-Analyst 3</t>
  </si>
  <si>
    <t xml:space="preserve">DOC Desktop Support -3 Positions </t>
  </si>
  <si>
    <t xml:space="preserve">ETF Testing Technician-2 (6 positions) </t>
  </si>
  <si>
    <t xml:space="preserve">DWD Programmer-Analyst 3 </t>
  </si>
  <si>
    <t>DOT Data Warehouse General Projects-Business Intelligence Architect 2</t>
  </si>
  <si>
    <t>DOT STAR Project Contractor-PeopleSoft Database Analyst II</t>
  </si>
  <si>
    <t xml:space="preserve">DHS Lead Project Manager-HER Procurement/Implementation </t>
  </si>
  <si>
    <t>Difference:</t>
  </si>
  <si>
    <t>Contractor overpay:</t>
  </si>
  <si>
    <t>Items with savings:</t>
  </si>
  <si>
    <t>Items with overpay:</t>
  </si>
  <si>
    <t>DOA Cloud Provisioning Services</t>
  </si>
  <si>
    <t xml:space="preserve">DOA DSPS IT Modernization-Software Engineer 3 (.Net Applications) </t>
  </si>
  <si>
    <t xml:space="preserve">DFI Applications Development-Business Analysis </t>
  </si>
  <si>
    <t>DFI Applications Development-Project Management</t>
  </si>
  <si>
    <t>Fiscal Year</t>
  </si>
  <si>
    <t>Agencies</t>
  </si>
  <si>
    <t>UW</t>
  </si>
  <si>
    <t>Total</t>
  </si>
  <si>
    <t>Difference</t>
  </si>
  <si>
    <t>Budget Savings/(-Loss)</t>
  </si>
  <si>
    <t>Agency and Nature of Service</t>
  </si>
  <si>
    <t>Note: Negative numbers indicate loss to the taxpayer, or additional cost accrued by moving to privatization</t>
  </si>
  <si>
    <t>Annual Percentage Change</t>
  </si>
  <si>
    <t>Percentage Change from 2005</t>
  </si>
  <si>
    <t>Percentage Change since 2010 under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</si>
</sst>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8" formatCode="&quot;$&quot;#,##0.00"/>
    <numFmt numFmtId="172" formatCode="0.0%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14" fontId="0" fillId="0" borderId="0" xfId="0" applyNumberFormat="1"/>
    <xf numFmtId="14" fontId="2" fillId="0" borderId="0" xfId="0" applyNumberFormat="1" applyFont="1" applyAlignment="1">
      <alignment vertical="center"/>
    </xf>
    <xf numFmtId="8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168" fontId="0" fillId="0" borderId="0" xfId="0" applyNumberForma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/>
    <xf numFmtId="1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workbookViewId="0">
      <selection activeCell="B3" sqref="B3"/>
    </sheetView>
  </sheetViews>
  <sheetFormatPr defaultRowHeight="15" x14ac:dyDescent="0.25"/>
  <cols>
    <col min="1" max="1" width="13.140625" style="2" customWidth="1"/>
    <col min="2" max="2" width="95.7109375" customWidth="1"/>
    <col min="3" max="3" width="23.42578125" style="6" customWidth="1"/>
    <col min="4" max="4" width="27.5703125" style="6" customWidth="1"/>
    <col min="5" max="5" width="5.140625" customWidth="1"/>
    <col min="6" max="6" width="21.85546875" style="6" customWidth="1"/>
    <col min="7" max="7" width="21.28515625" style="16" customWidth="1"/>
    <col min="8" max="8" width="3.140625" style="17" customWidth="1"/>
  </cols>
  <sheetData>
    <row r="1" spans="1:8" x14ac:dyDescent="0.25">
      <c r="A1" s="2" t="s">
        <v>272</v>
      </c>
    </row>
    <row r="3" spans="1:8" s="10" customFormat="1" ht="18.75" x14ac:dyDescent="0.25">
      <c r="A3" s="7" t="s">
        <v>0</v>
      </c>
      <c r="B3" s="8" t="s">
        <v>271</v>
      </c>
      <c r="C3" s="9" t="s">
        <v>1</v>
      </c>
      <c r="D3" s="9" t="s">
        <v>2</v>
      </c>
      <c r="F3" s="11" t="s">
        <v>269</v>
      </c>
      <c r="G3" s="15" t="s">
        <v>270</v>
      </c>
      <c r="H3" s="18"/>
    </row>
    <row r="4" spans="1:8" ht="18.75" x14ac:dyDescent="0.25">
      <c r="A4" s="3">
        <v>42186</v>
      </c>
      <c r="B4" s="1" t="s">
        <v>3</v>
      </c>
      <c r="C4" s="5">
        <v>824708</v>
      </c>
      <c r="D4" s="5">
        <v>619600</v>
      </c>
      <c r="E4" s="6"/>
      <c r="F4" s="6">
        <f>C4-D4</f>
        <v>205108</v>
      </c>
      <c r="G4" s="16">
        <f>(C4-D4)/C4</f>
        <v>0.24870378364221032</v>
      </c>
      <c r="H4" s="17">
        <f>IF(F4&gt;1,1,"")</f>
        <v>1</v>
      </c>
    </row>
    <row r="5" spans="1:8" ht="18.75" x14ac:dyDescent="0.25">
      <c r="A5" s="3">
        <v>42186</v>
      </c>
      <c r="B5" s="1" t="s">
        <v>4</v>
      </c>
      <c r="C5" s="5">
        <v>188186</v>
      </c>
      <c r="D5" s="5">
        <v>303000</v>
      </c>
      <c r="F5" s="6">
        <f t="shared" ref="F5:F63" si="0">C5-D5</f>
        <v>-114814</v>
      </c>
      <c r="G5" s="16">
        <f t="shared" ref="G5:G68" si="1">(C5-D5)/C5</f>
        <v>-0.61010914733295785</v>
      </c>
      <c r="H5" s="17" t="str">
        <f>IF(F5&gt;1,1,"")</f>
        <v/>
      </c>
    </row>
    <row r="6" spans="1:8" ht="18.75" x14ac:dyDescent="0.25">
      <c r="A6" s="3">
        <v>42190</v>
      </c>
      <c r="B6" s="1" t="s">
        <v>5</v>
      </c>
      <c r="C6" s="5">
        <v>852297</v>
      </c>
      <c r="D6" s="5">
        <v>952560</v>
      </c>
      <c r="F6" s="6">
        <f t="shared" si="0"/>
        <v>-100263</v>
      </c>
      <c r="G6" s="16">
        <f t="shared" si="1"/>
        <v>-0.11763856965353627</v>
      </c>
      <c r="H6" s="17" t="str">
        <f>IF(F6&gt;1,1,"")</f>
        <v/>
      </c>
    </row>
    <row r="7" spans="1:8" ht="18.75" x14ac:dyDescent="0.25">
      <c r="A7" s="3">
        <v>42191</v>
      </c>
      <c r="B7" s="1" t="s">
        <v>6</v>
      </c>
      <c r="C7" s="5">
        <v>282243</v>
      </c>
      <c r="D7" s="5">
        <v>341528</v>
      </c>
      <c r="F7" s="6">
        <f t="shared" si="0"/>
        <v>-59285</v>
      </c>
      <c r="G7" s="16">
        <f t="shared" si="1"/>
        <v>-0.21004949635597694</v>
      </c>
      <c r="H7" s="17" t="str">
        <f>IF(F7&gt;1,1,"")</f>
        <v/>
      </c>
    </row>
    <row r="8" spans="1:8" ht="18.75" x14ac:dyDescent="0.25">
      <c r="A8" s="3">
        <v>42192</v>
      </c>
      <c r="B8" s="1" t="s">
        <v>7</v>
      </c>
      <c r="C8" s="5">
        <v>424526</v>
      </c>
      <c r="D8" s="5">
        <v>593880</v>
      </c>
      <c r="F8" s="6">
        <f t="shared" si="0"/>
        <v>-169354</v>
      </c>
      <c r="G8" s="16">
        <f t="shared" si="1"/>
        <v>-0.39892491861511425</v>
      </c>
      <c r="H8" s="17" t="str">
        <f>IF(F8&gt;1,1,"")</f>
        <v/>
      </c>
    </row>
    <row r="9" spans="1:8" ht="18.75" x14ac:dyDescent="0.25">
      <c r="A9" s="3">
        <v>42192</v>
      </c>
      <c r="B9" s="1" t="s">
        <v>8</v>
      </c>
      <c r="C9" s="5">
        <v>90449</v>
      </c>
      <c r="D9" s="5">
        <v>160280</v>
      </c>
      <c r="F9" s="6">
        <f t="shared" si="0"/>
        <v>-69831</v>
      </c>
      <c r="G9" s="16">
        <f t="shared" si="1"/>
        <v>-0.77204833663169303</v>
      </c>
      <c r="H9" s="17" t="str">
        <f>IF(F9&gt;1,1,"")</f>
        <v/>
      </c>
    </row>
    <row r="10" spans="1:8" ht="18.75" x14ac:dyDescent="0.25">
      <c r="A10" s="3">
        <v>42195</v>
      </c>
      <c r="B10" s="1" t="s">
        <v>9</v>
      </c>
      <c r="C10" s="5">
        <v>355342</v>
      </c>
      <c r="D10" s="5">
        <v>373706</v>
      </c>
      <c r="F10" s="6">
        <f t="shared" si="0"/>
        <v>-18364</v>
      </c>
      <c r="G10" s="16">
        <f t="shared" si="1"/>
        <v>-5.1679790173973242E-2</v>
      </c>
      <c r="H10" s="17" t="str">
        <f>IF(F10&gt;1,1,"")</f>
        <v/>
      </c>
    </row>
    <row r="11" spans="1:8" ht="18.75" x14ac:dyDescent="0.25">
      <c r="A11" s="3">
        <v>42198</v>
      </c>
      <c r="B11" s="1" t="s">
        <v>10</v>
      </c>
      <c r="C11" s="5">
        <v>849052</v>
      </c>
      <c r="D11" s="5">
        <v>1011360</v>
      </c>
      <c r="F11" s="6">
        <f t="shared" si="0"/>
        <v>-162308</v>
      </c>
      <c r="G11" s="16">
        <f t="shared" si="1"/>
        <v>-0.1911637920881171</v>
      </c>
      <c r="H11" s="17" t="str">
        <f>IF(F11&gt;1,1,"")</f>
        <v/>
      </c>
    </row>
    <row r="12" spans="1:8" ht="18.75" x14ac:dyDescent="0.25">
      <c r="A12" s="3">
        <v>42198</v>
      </c>
      <c r="B12" s="1" t="s">
        <v>11</v>
      </c>
      <c r="C12" s="5">
        <v>728474</v>
      </c>
      <c r="D12" s="5">
        <v>857406</v>
      </c>
      <c r="F12" s="6">
        <f t="shared" si="0"/>
        <v>-128932</v>
      </c>
      <c r="G12" s="16">
        <f t="shared" si="1"/>
        <v>-0.1769891581580125</v>
      </c>
      <c r="H12" s="17" t="str">
        <f>IF(F12&gt;1,1,"")</f>
        <v/>
      </c>
    </row>
    <row r="13" spans="1:8" ht="18.75" x14ac:dyDescent="0.25">
      <c r="A13" s="3">
        <v>42198</v>
      </c>
      <c r="B13" s="1" t="s">
        <v>12</v>
      </c>
      <c r="C13" s="5">
        <v>128273</v>
      </c>
      <c r="D13" s="5">
        <v>175766</v>
      </c>
      <c r="F13" s="6">
        <f t="shared" si="0"/>
        <v>-47493</v>
      </c>
      <c r="G13" s="16">
        <f t="shared" si="1"/>
        <v>-0.37024938997294832</v>
      </c>
      <c r="H13" s="17" t="str">
        <f>IF(F13&gt;1,1,"")</f>
        <v/>
      </c>
    </row>
    <row r="14" spans="1:8" ht="18.75" x14ac:dyDescent="0.25">
      <c r="A14" s="3">
        <v>42199</v>
      </c>
      <c r="B14" s="1" t="s">
        <v>13</v>
      </c>
      <c r="C14" s="5">
        <v>1273578</v>
      </c>
      <c r="D14" s="5">
        <v>1364160</v>
      </c>
      <c r="F14" s="6">
        <f t="shared" si="0"/>
        <v>-90582</v>
      </c>
      <c r="G14" s="16">
        <f t="shared" si="1"/>
        <v>-7.1124030094740956E-2</v>
      </c>
      <c r="H14" s="17" t="str">
        <f>IF(F14&gt;1,1,"")</f>
        <v/>
      </c>
    </row>
    <row r="15" spans="1:8" ht="18.75" x14ac:dyDescent="0.25">
      <c r="A15" s="3">
        <v>42199</v>
      </c>
      <c r="B15" s="1" t="s">
        <v>14</v>
      </c>
      <c r="C15" s="5">
        <v>31055</v>
      </c>
      <c r="D15" s="5">
        <v>58760</v>
      </c>
      <c r="F15" s="6">
        <f t="shared" si="0"/>
        <v>-27705</v>
      </c>
      <c r="G15" s="16">
        <f t="shared" si="1"/>
        <v>-0.89212687167927873</v>
      </c>
      <c r="H15" s="17" t="str">
        <f>IF(F15&gt;1,1,"")</f>
        <v/>
      </c>
    </row>
    <row r="16" spans="1:8" ht="18.75" x14ac:dyDescent="0.25">
      <c r="A16" s="3">
        <v>42200</v>
      </c>
      <c r="B16" s="1" t="s">
        <v>15</v>
      </c>
      <c r="C16" s="5">
        <v>397191</v>
      </c>
      <c r="D16" s="5">
        <v>996000</v>
      </c>
      <c r="F16" s="6">
        <f t="shared" si="0"/>
        <v>-598809</v>
      </c>
      <c r="G16" s="16">
        <f t="shared" si="1"/>
        <v>-1.5076096890412924</v>
      </c>
      <c r="H16" s="17" t="str">
        <f>IF(F16&gt;1,1,"")</f>
        <v/>
      </c>
    </row>
    <row r="17" spans="1:8" ht="18.75" x14ac:dyDescent="0.25">
      <c r="A17" s="3">
        <v>42201</v>
      </c>
      <c r="B17" s="1" t="s">
        <v>16</v>
      </c>
      <c r="C17" s="5">
        <v>2170270</v>
      </c>
      <c r="D17" s="5">
        <v>2416680</v>
      </c>
      <c r="F17" s="6">
        <f t="shared" si="0"/>
        <v>-246410</v>
      </c>
      <c r="G17" s="16">
        <f t="shared" si="1"/>
        <v>-0.11353886843572458</v>
      </c>
      <c r="H17" s="17" t="str">
        <f>IF(F17&gt;1,1,"")</f>
        <v/>
      </c>
    </row>
    <row r="18" spans="1:8" ht="18.75" x14ac:dyDescent="0.25">
      <c r="A18" s="3">
        <v>42202</v>
      </c>
      <c r="B18" s="1" t="s">
        <v>17</v>
      </c>
      <c r="C18" s="5">
        <v>978859</v>
      </c>
      <c r="D18" s="5">
        <v>1940100</v>
      </c>
      <c r="F18" s="6">
        <f t="shared" si="0"/>
        <v>-961241</v>
      </c>
      <c r="G18" s="16">
        <f t="shared" si="1"/>
        <v>-0.98200149357568356</v>
      </c>
      <c r="H18" s="17" t="str">
        <f>IF(F18&gt;1,1,"")</f>
        <v/>
      </c>
    </row>
    <row r="19" spans="1:8" ht="18.75" x14ac:dyDescent="0.25">
      <c r="A19" s="3">
        <v>42205</v>
      </c>
      <c r="B19" s="1" t="s">
        <v>18</v>
      </c>
      <c r="C19" s="5">
        <v>2310180</v>
      </c>
      <c r="D19" s="5">
        <v>1577600</v>
      </c>
      <c r="F19" s="6">
        <f t="shared" si="0"/>
        <v>732580</v>
      </c>
      <c r="G19" s="16">
        <f t="shared" si="1"/>
        <v>0.31710948930386379</v>
      </c>
      <c r="H19" s="17">
        <f>IF(F19&gt;1,1,"")</f>
        <v>1</v>
      </c>
    </row>
    <row r="20" spans="1:8" ht="18.75" x14ac:dyDescent="0.25">
      <c r="A20" s="3">
        <v>42206</v>
      </c>
      <c r="B20" s="1" t="s">
        <v>19</v>
      </c>
      <c r="C20" s="5">
        <v>492416</v>
      </c>
      <c r="D20" s="5">
        <v>624000</v>
      </c>
      <c r="F20" s="6">
        <f t="shared" si="0"/>
        <v>-131584</v>
      </c>
      <c r="G20" s="16">
        <f t="shared" si="1"/>
        <v>-0.26722121133350663</v>
      </c>
      <c r="H20" s="17" t="str">
        <f>IF(F20&gt;1,1,"")</f>
        <v/>
      </c>
    </row>
    <row r="21" spans="1:8" ht="18.75" x14ac:dyDescent="0.25">
      <c r="A21" s="3">
        <v>42206</v>
      </c>
      <c r="B21" s="1" t="s">
        <v>20</v>
      </c>
      <c r="C21" s="5">
        <v>572713</v>
      </c>
      <c r="D21" s="5">
        <v>402000</v>
      </c>
      <c r="F21" s="6">
        <f t="shared" si="0"/>
        <v>170713</v>
      </c>
      <c r="G21" s="16">
        <f t="shared" si="1"/>
        <v>0.29807774574699719</v>
      </c>
      <c r="H21" s="17">
        <f>IF(F21&gt;1,1,"")</f>
        <v>1</v>
      </c>
    </row>
    <row r="22" spans="1:8" ht="18.75" x14ac:dyDescent="0.25">
      <c r="A22" s="3">
        <v>42207</v>
      </c>
      <c r="B22" s="1" t="s">
        <v>21</v>
      </c>
      <c r="C22" s="5">
        <v>402317</v>
      </c>
      <c r="D22" s="5">
        <v>440403</v>
      </c>
      <c r="F22" s="6">
        <f t="shared" si="0"/>
        <v>-38086</v>
      </c>
      <c r="G22" s="16">
        <f t="shared" si="1"/>
        <v>-9.4666643467713266E-2</v>
      </c>
      <c r="H22" s="17" t="str">
        <f>IF(F22&gt;1,1,"")</f>
        <v/>
      </c>
    </row>
    <row r="23" spans="1:8" ht="18.75" x14ac:dyDescent="0.25">
      <c r="A23" s="3">
        <v>42207</v>
      </c>
      <c r="B23" s="1" t="s">
        <v>22</v>
      </c>
      <c r="C23" s="5">
        <v>406627</v>
      </c>
      <c r="D23" s="5">
        <v>492489</v>
      </c>
      <c r="F23" s="6">
        <f t="shared" si="0"/>
        <v>-85862</v>
      </c>
      <c r="G23" s="16">
        <f t="shared" si="1"/>
        <v>-0.21115666200227728</v>
      </c>
      <c r="H23" s="17" t="str">
        <f>IF(F23&gt;1,1,"")</f>
        <v/>
      </c>
    </row>
    <row r="24" spans="1:8" ht="18.75" x14ac:dyDescent="0.25">
      <c r="A24" s="3">
        <v>42208</v>
      </c>
      <c r="B24" s="1" t="s">
        <v>23</v>
      </c>
      <c r="C24" s="5">
        <v>666387</v>
      </c>
      <c r="D24" s="5">
        <v>685165</v>
      </c>
      <c r="F24" s="6">
        <f t="shared" si="0"/>
        <v>-18778</v>
      </c>
      <c r="G24" s="16">
        <f t="shared" si="1"/>
        <v>-2.8178821015415967E-2</v>
      </c>
      <c r="H24" s="17" t="str">
        <f>IF(F24&gt;1,1,"")</f>
        <v/>
      </c>
    </row>
    <row r="25" spans="1:8" ht="18.75" x14ac:dyDescent="0.25">
      <c r="A25" s="3">
        <v>42208</v>
      </c>
      <c r="B25" s="1" t="s">
        <v>16</v>
      </c>
      <c r="C25" s="5">
        <v>467569</v>
      </c>
      <c r="D25" s="5">
        <v>499800</v>
      </c>
      <c r="F25" s="6">
        <f t="shared" si="0"/>
        <v>-32231</v>
      </c>
      <c r="G25" s="16">
        <f t="shared" si="1"/>
        <v>-6.8933141418699703E-2</v>
      </c>
      <c r="H25" s="17" t="str">
        <f>IF(F25&gt;1,1,"")</f>
        <v/>
      </c>
    </row>
    <row r="26" spans="1:8" ht="18.75" x14ac:dyDescent="0.25">
      <c r="A26" s="3">
        <v>42209</v>
      </c>
      <c r="B26" s="1" t="s">
        <v>24</v>
      </c>
      <c r="C26" s="5">
        <v>572244</v>
      </c>
      <c r="D26" s="5">
        <v>338605</v>
      </c>
      <c r="F26" s="6">
        <f t="shared" si="0"/>
        <v>233639</v>
      </c>
      <c r="G26" s="16">
        <f t="shared" si="1"/>
        <v>0.40828562641111132</v>
      </c>
      <c r="H26" s="17">
        <f>IF(F26&gt;1,1,"")</f>
        <v>1</v>
      </c>
    </row>
    <row r="27" spans="1:8" ht="18.75" x14ac:dyDescent="0.25">
      <c r="A27" s="3">
        <v>42212</v>
      </c>
      <c r="B27" s="1" t="s">
        <v>25</v>
      </c>
      <c r="C27" s="5">
        <v>1982886</v>
      </c>
      <c r="D27" s="5">
        <v>1647360</v>
      </c>
      <c r="F27" s="6">
        <f t="shared" si="0"/>
        <v>335526</v>
      </c>
      <c r="G27" s="16">
        <f t="shared" si="1"/>
        <v>0.1692109379964355</v>
      </c>
      <c r="H27" s="17">
        <f>IF(F27&gt;1,1,"")</f>
        <v>1</v>
      </c>
    </row>
    <row r="28" spans="1:8" ht="18.75" x14ac:dyDescent="0.25">
      <c r="A28" s="3">
        <v>42213</v>
      </c>
      <c r="B28" s="1" t="s">
        <v>16</v>
      </c>
      <c r="C28" s="5">
        <v>752473</v>
      </c>
      <c r="D28" s="5">
        <v>635040</v>
      </c>
      <c r="F28" s="6">
        <f t="shared" si="0"/>
        <v>117433</v>
      </c>
      <c r="G28" s="16">
        <f t="shared" si="1"/>
        <v>0.15606274245055968</v>
      </c>
      <c r="H28" s="17">
        <f>IF(F28&gt;1,1,"")</f>
        <v>1</v>
      </c>
    </row>
    <row r="29" spans="1:8" ht="18.75" x14ac:dyDescent="0.25">
      <c r="A29" s="3">
        <v>42214</v>
      </c>
      <c r="B29" s="1" t="s">
        <v>26</v>
      </c>
      <c r="C29" s="5">
        <v>1521821</v>
      </c>
      <c r="D29" s="5">
        <v>1002600</v>
      </c>
      <c r="F29" s="6">
        <f t="shared" si="0"/>
        <v>519221</v>
      </c>
      <c r="G29" s="16">
        <f t="shared" si="1"/>
        <v>0.34118401572852525</v>
      </c>
      <c r="H29" s="17">
        <f>IF(F29&gt;1,1,"")</f>
        <v>1</v>
      </c>
    </row>
    <row r="30" spans="1:8" ht="18.75" x14ac:dyDescent="0.25">
      <c r="A30" s="3">
        <v>42215</v>
      </c>
      <c r="B30" s="1" t="s">
        <v>6</v>
      </c>
      <c r="C30" s="5">
        <v>564372</v>
      </c>
      <c r="D30" s="5">
        <v>535344</v>
      </c>
      <c r="F30" s="6">
        <f t="shared" si="0"/>
        <v>29028</v>
      </c>
      <c r="G30" s="16">
        <f t="shared" si="1"/>
        <v>5.1434160447364506E-2</v>
      </c>
      <c r="H30" s="17">
        <f>IF(F30&gt;1,1,"")</f>
        <v>1</v>
      </c>
    </row>
    <row r="31" spans="1:8" ht="18.75" x14ac:dyDescent="0.25">
      <c r="A31" s="3">
        <v>42219</v>
      </c>
      <c r="B31" s="1" t="s">
        <v>27</v>
      </c>
      <c r="C31" s="5">
        <v>463582</v>
      </c>
      <c r="D31" s="5">
        <v>422766</v>
      </c>
      <c r="F31" s="6">
        <f t="shared" si="0"/>
        <v>40816</v>
      </c>
      <c r="G31" s="16">
        <f t="shared" si="1"/>
        <v>8.8044833492240848E-2</v>
      </c>
      <c r="H31" s="17">
        <f>IF(F31&gt;1,1,"")</f>
        <v>1</v>
      </c>
    </row>
    <row r="32" spans="1:8" ht="18.75" x14ac:dyDescent="0.25">
      <c r="A32" s="3">
        <v>42219</v>
      </c>
      <c r="B32" s="1" t="s">
        <v>28</v>
      </c>
      <c r="C32" s="5">
        <v>353630</v>
      </c>
      <c r="D32" s="5">
        <v>420000</v>
      </c>
      <c r="F32" s="6">
        <f t="shared" si="0"/>
        <v>-66370</v>
      </c>
      <c r="G32" s="16">
        <f t="shared" si="1"/>
        <v>-0.18768204055085824</v>
      </c>
      <c r="H32" s="17" t="str">
        <f>IF(F32&gt;1,1,"")</f>
        <v/>
      </c>
    </row>
    <row r="33" spans="1:8" ht="18.75" x14ac:dyDescent="0.25">
      <c r="A33" s="3">
        <v>42220</v>
      </c>
      <c r="B33" s="1" t="s">
        <v>29</v>
      </c>
      <c r="C33" s="5">
        <v>415022</v>
      </c>
      <c r="D33" s="5">
        <v>492489</v>
      </c>
      <c r="F33" s="6">
        <f t="shared" si="0"/>
        <v>-77467</v>
      </c>
      <c r="G33" s="16">
        <f t="shared" si="1"/>
        <v>-0.18665757477916833</v>
      </c>
      <c r="H33" s="17" t="str">
        <f>IF(F33&gt;1,1,"")</f>
        <v/>
      </c>
    </row>
    <row r="34" spans="1:8" ht="18.75" x14ac:dyDescent="0.25">
      <c r="A34" s="3">
        <v>42223</v>
      </c>
      <c r="B34" s="1" t="s">
        <v>30</v>
      </c>
      <c r="C34" s="5">
        <v>695515</v>
      </c>
      <c r="D34" s="5">
        <v>975000</v>
      </c>
      <c r="F34" s="6">
        <f t="shared" si="0"/>
        <v>-279485</v>
      </c>
      <c r="G34" s="16">
        <f t="shared" si="1"/>
        <v>-0.40183892511304575</v>
      </c>
      <c r="H34" s="17" t="str">
        <f>IF(F34&gt;1,1,"")</f>
        <v/>
      </c>
    </row>
    <row r="35" spans="1:8" ht="18.75" x14ac:dyDescent="0.25">
      <c r="A35" s="3">
        <v>42227</v>
      </c>
      <c r="B35" s="1" t="s">
        <v>31</v>
      </c>
      <c r="C35" s="5">
        <v>1982886</v>
      </c>
      <c r="D35" s="5">
        <v>1722240</v>
      </c>
      <c r="F35" s="6">
        <f t="shared" si="0"/>
        <v>260646</v>
      </c>
      <c r="G35" s="16">
        <f t="shared" si="1"/>
        <v>0.13144779881445529</v>
      </c>
      <c r="H35" s="17">
        <f>IF(F35&gt;1,1,"")</f>
        <v>1</v>
      </c>
    </row>
    <row r="36" spans="1:8" ht="18.75" x14ac:dyDescent="0.25">
      <c r="A36" s="3">
        <v>42229</v>
      </c>
      <c r="B36" s="1" t="s">
        <v>32</v>
      </c>
      <c r="C36" s="5">
        <v>8323377</v>
      </c>
      <c r="D36" s="5">
        <v>9085353</v>
      </c>
      <c r="F36" s="6">
        <f t="shared" si="0"/>
        <v>-761976</v>
      </c>
      <c r="G36" s="16">
        <f t="shared" si="1"/>
        <v>-9.1546496091670482E-2</v>
      </c>
      <c r="H36" s="17" t="str">
        <f>IF(F36&gt;1,1,"")</f>
        <v/>
      </c>
    </row>
    <row r="37" spans="1:8" ht="18.75" x14ac:dyDescent="0.25">
      <c r="A37" s="3">
        <v>42234</v>
      </c>
      <c r="B37" s="1" t="s">
        <v>33</v>
      </c>
      <c r="C37" s="5">
        <v>673224</v>
      </c>
      <c r="D37" s="5">
        <v>463309</v>
      </c>
      <c r="F37" s="6">
        <f t="shared" si="0"/>
        <v>209915</v>
      </c>
      <c r="G37" s="16">
        <f t="shared" si="1"/>
        <v>0.31180558031205069</v>
      </c>
      <c r="H37" s="17">
        <f>IF(F37&gt;1,1,"")</f>
        <v>1</v>
      </c>
    </row>
    <row r="38" spans="1:8" ht="18.75" x14ac:dyDescent="0.25">
      <c r="A38" s="3">
        <v>42236</v>
      </c>
      <c r="B38" s="1" t="s">
        <v>34</v>
      </c>
      <c r="C38" s="5">
        <v>1258571</v>
      </c>
      <c r="D38" s="5">
        <v>893760</v>
      </c>
      <c r="F38" s="6">
        <f t="shared" si="0"/>
        <v>364811</v>
      </c>
      <c r="G38" s="16">
        <f t="shared" si="1"/>
        <v>0.28986127918091231</v>
      </c>
      <c r="H38" s="17">
        <f>IF(F38&gt;1,1,"")</f>
        <v>1</v>
      </c>
    </row>
    <row r="39" spans="1:8" ht="18.75" x14ac:dyDescent="0.25">
      <c r="A39" s="3">
        <v>42236</v>
      </c>
      <c r="B39" s="1" t="s">
        <v>15</v>
      </c>
      <c r="C39" s="4">
        <v>397191</v>
      </c>
      <c r="D39" s="5">
        <v>996000</v>
      </c>
      <c r="F39" s="6">
        <f t="shared" si="0"/>
        <v>-598809</v>
      </c>
      <c r="G39" s="16">
        <f t="shared" si="1"/>
        <v>-1.5076096890412924</v>
      </c>
      <c r="H39" s="17" t="str">
        <f>IF(F39&gt;1,1,"")</f>
        <v/>
      </c>
    </row>
    <row r="40" spans="1:8" ht="18.75" x14ac:dyDescent="0.25">
      <c r="A40" s="3">
        <v>42236</v>
      </c>
      <c r="B40" s="1" t="s">
        <v>261</v>
      </c>
      <c r="C40" s="4">
        <v>427180</v>
      </c>
      <c r="D40" s="5">
        <v>696068</v>
      </c>
      <c r="F40" s="6">
        <f t="shared" si="0"/>
        <v>-268888</v>
      </c>
      <c r="G40" s="16">
        <f t="shared" si="1"/>
        <v>-0.62944894423896247</v>
      </c>
      <c r="H40" s="17" t="str">
        <f>IF(F40&gt;1,1,"")</f>
        <v/>
      </c>
    </row>
    <row r="41" spans="1:8" ht="18.75" x14ac:dyDescent="0.25">
      <c r="A41" s="3">
        <v>42240</v>
      </c>
      <c r="B41" s="1" t="s">
        <v>262</v>
      </c>
      <c r="C41" s="4">
        <v>379847</v>
      </c>
      <c r="D41" s="5">
        <v>458163</v>
      </c>
      <c r="F41" s="6">
        <f t="shared" si="0"/>
        <v>-78316</v>
      </c>
      <c r="G41" s="16">
        <f t="shared" si="1"/>
        <v>-0.20617775051533907</v>
      </c>
      <c r="H41" s="17" t="str">
        <f>IF(F41&gt;1,1,"")</f>
        <v/>
      </c>
    </row>
    <row r="42" spans="1:8" ht="18.75" x14ac:dyDescent="0.25">
      <c r="A42" s="3">
        <v>42242</v>
      </c>
      <c r="B42" s="1" t="s">
        <v>35</v>
      </c>
      <c r="C42" s="5">
        <v>875472</v>
      </c>
      <c r="D42" s="5">
        <v>1071522</v>
      </c>
      <c r="F42" s="6">
        <f t="shared" si="0"/>
        <v>-196050</v>
      </c>
      <c r="G42" s="16">
        <f t="shared" si="1"/>
        <v>-0.22393634519436373</v>
      </c>
      <c r="H42" s="17" t="str">
        <f>IF(F42&gt;1,1,"")</f>
        <v/>
      </c>
    </row>
    <row r="43" spans="1:8" ht="18.75" x14ac:dyDescent="0.25">
      <c r="A43" s="3">
        <v>42242</v>
      </c>
      <c r="B43" s="1" t="s">
        <v>36</v>
      </c>
      <c r="C43" s="5">
        <v>350891</v>
      </c>
      <c r="D43" s="5">
        <v>461033</v>
      </c>
      <c r="F43" s="6">
        <f t="shared" si="0"/>
        <v>-110142</v>
      </c>
      <c r="G43" s="16">
        <f t="shared" si="1"/>
        <v>-0.31389234833609297</v>
      </c>
      <c r="H43" s="17" t="str">
        <f>IF(F43&gt;1,1,"")</f>
        <v/>
      </c>
    </row>
    <row r="44" spans="1:8" ht="18.75" x14ac:dyDescent="0.25">
      <c r="A44" s="3">
        <v>42248</v>
      </c>
      <c r="B44" s="1" t="s">
        <v>37</v>
      </c>
      <c r="C44" s="5">
        <v>86916</v>
      </c>
      <c r="D44" s="5">
        <v>72600</v>
      </c>
      <c r="F44" s="6">
        <f t="shared" si="0"/>
        <v>14316</v>
      </c>
      <c r="G44" s="16">
        <f t="shared" si="1"/>
        <v>0.16471075521192877</v>
      </c>
      <c r="H44" s="17">
        <f>IF(F44&gt;1,1,"")</f>
        <v>1</v>
      </c>
    </row>
    <row r="45" spans="1:8" ht="18.75" x14ac:dyDescent="0.25">
      <c r="A45" s="3">
        <v>42251</v>
      </c>
      <c r="B45" s="1" t="s">
        <v>263</v>
      </c>
      <c r="C45" s="4">
        <v>350071</v>
      </c>
      <c r="D45" s="5">
        <v>342000</v>
      </c>
      <c r="F45" s="6">
        <f t="shared" si="0"/>
        <v>8071</v>
      </c>
      <c r="G45" s="16">
        <f t="shared" si="1"/>
        <v>2.3055323063035784E-2</v>
      </c>
      <c r="H45" s="17">
        <f>IF(F45&gt;1,1,"")</f>
        <v>1</v>
      </c>
    </row>
    <row r="46" spans="1:8" ht="18.75" x14ac:dyDescent="0.25">
      <c r="A46" s="3">
        <v>42251</v>
      </c>
      <c r="B46" s="1" t="s">
        <v>264</v>
      </c>
      <c r="C46" s="4">
        <v>408148</v>
      </c>
      <c r="D46" s="5">
        <v>510000</v>
      </c>
      <c r="F46" s="6">
        <f t="shared" si="0"/>
        <v>-101852</v>
      </c>
      <c r="G46" s="16">
        <f t="shared" si="1"/>
        <v>-0.24954673304781599</v>
      </c>
      <c r="H46" s="17" t="str">
        <f>IF(F46&gt;1,1,"")</f>
        <v/>
      </c>
    </row>
    <row r="47" spans="1:8" ht="18.75" x14ac:dyDescent="0.25">
      <c r="A47" s="3">
        <v>42256</v>
      </c>
      <c r="B47" s="1" t="s">
        <v>38</v>
      </c>
      <c r="C47" s="5">
        <v>211265</v>
      </c>
      <c r="D47" s="5">
        <v>268160</v>
      </c>
      <c r="F47" s="6">
        <f t="shared" si="0"/>
        <v>-56895</v>
      </c>
      <c r="G47" s="16">
        <f t="shared" si="1"/>
        <v>-0.26930632144463112</v>
      </c>
      <c r="H47" s="17" t="str">
        <f>IF(F47&gt;1,1,"")</f>
        <v/>
      </c>
    </row>
    <row r="48" spans="1:8" ht="18.75" x14ac:dyDescent="0.25">
      <c r="A48" s="3">
        <v>42257</v>
      </c>
      <c r="B48" s="1" t="s">
        <v>39</v>
      </c>
      <c r="C48" s="5">
        <v>314120</v>
      </c>
      <c r="D48" s="5">
        <v>334308</v>
      </c>
      <c r="F48" s="6">
        <f t="shared" si="0"/>
        <v>-20188</v>
      </c>
      <c r="G48" s="16">
        <f t="shared" si="1"/>
        <v>-6.4268432446198911E-2</v>
      </c>
      <c r="H48" s="17" t="str">
        <f>IF(F48&gt;1,1,"")</f>
        <v/>
      </c>
    </row>
    <row r="49" spans="1:8" ht="18.75" x14ac:dyDescent="0.25">
      <c r="A49" s="3">
        <v>42257</v>
      </c>
      <c r="B49" s="1" t="s">
        <v>39</v>
      </c>
      <c r="C49" s="5">
        <v>588844</v>
      </c>
      <c r="D49" s="5">
        <v>667108</v>
      </c>
      <c r="F49" s="6">
        <f t="shared" si="0"/>
        <v>-78264</v>
      </c>
      <c r="G49" s="16">
        <f t="shared" si="1"/>
        <v>-0.13291126342460821</v>
      </c>
      <c r="H49" s="17" t="str">
        <f>IF(F49&gt;1,1,"")</f>
        <v/>
      </c>
    </row>
    <row r="50" spans="1:8" ht="18.75" x14ac:dyDescent="0.25">
      <c r="A50" s="3">
        <v>42257</v>
      </c>
      <c r="B50" s="1" t="s">
        <v>40</v>
      </c>
      <c r="C50" s="5">
        <v>381845</v>
      </c>
      <c r="D50" s="5">
        <v>428744</v>
      </c>
      <c r="F50" s="6">
        <f t="shared" si="0"/>
        <v>-46899</v>
      </c>
      <c r="G50" s="16">
        <f t="shared" si="1"/>
        <v>-0.12282208749623538</v>
      </c>
      <c r="H50" s="17" t="str">
        <f>IF(F50&gt;1,1,"")</f>
        <v/>
      </c>
    </row>
    <row r="51" spans="1:8" ht="18.75" x14ac:dyDescent="0.25">
      <c r="A51" s="3">
        <v>42257</v>
      </c>
      <c r="B51" s="1" t="s">
        <v>41</v>
      </c>
      <c r="C51" s="5">
        <v>381845</v>
      </c>
      <c r="D51" s="5">
        <v>552224</v>
      </c>
      <c r="F51" s="6">
        <f t="shared" si="0"/>
        <v>-170379</v>
      </c>
      <c r="G51" s="16">
        <f t="shared" si="1"/>
        <v>-0.44619937409158167</v>
      </c>
      <c r="H51" s="17" t="str">
        <f>IF(F51&gt;1,1,"")</f>
        <v/>
      </c>
    </row>
    <row r="52" spans="1:8" ht="18.75" x14ac:dyDescent="0.25">
      <c r="A52" s="3">
        <v>42257</v>
      </c>
      <c r="B52" s="1" t="s">
        <v>41</v>
      </c>
      <c r="C52" s="5">
        <v>458498</v>
      </c>
      <c r="D52" s="5">
        <v>369943</v>
      </c>
      <c r="F52" s="6">
        <f t="shared" si="0"/>
        <v>88555</v>
      </c>
      <c r="G52" s="16">
        <f t="shared" si="1"/>
        <v>0.1931415186107682</v>
      </c>
      <c r="H52" s="17">
        <f>IF(F52&gt;1,1,"")</f>
        <v>1</v>
      </c>
    </row>
    <row r="53" spans="1:8" ht="18.75" x14ac:dyDescent="0.25">
      <c r="A53" s="3">
        <v>42258</v>
      </c>
      <c r="B53" s="1" t="s">
        <v>35</v>
      </c>
      <c r="C53" s="5">
        <v>875472</v>
      </c>
      <c r="D53" s="5">
        <v>1071522</v>
      </c>
      <c r="F53" s="6">
        <f t="shared" si="0"/>
        <v>-196050</v>
      </c>
      <c r="G53" s="16">
        <f t="shared" si="1"/>
        <v>-0.22393634519436373</v>
      </c>
      <c r="H53" s="17" t="str">
        <f>IF(F53&gt;1,1,"")</f>
        <v/>
      </c>
    </row>
    <row r="54" spans="1:8" ht="18.75" x14ac:dyDescent="0.25">
      <c r="A54" s="3">
        <v>42258</v>
      </c>
      <c r="B54" s="1" t="s">
        <v>21</v>
      </c>
      <c r="C54" s="5">
        <v>402317</v>
      </c>
      <c r="D54" s="5">
        <v>440403</v>
      </c>
      <c r="F54" s="6">
        <f t="shared" si="0"/>
        <v>-38086</v>
      </c>
      <c r="G54" s="16">
        <f t="shared" si="1"/>
        <v>-9.4666643467713266E-2</v>
      </c>
      <c r="H54" s="17" t="str">
        <f>IF(F54&gt;1,1,"")</f>
        <v/>
      </c>
    </row>
    <row r="55" spans="1:8" ht="18.75" x14ac:dyDescent="0.25">
      <c r="A55" s="3">
        <v>42258</v>
      </c>
      <c r="B55" s="1" t="s">
        <v>42</v>
      </c>
      <c r="C55" s="5">
        <v>414488</v>
      </c>
      <c r="D55" s="5">
        <v>452883</v>
      </c>
      <c r="F55" s="6">
        <f t="shared" si="0"/>
        <v>-38395</v>
      </c>
      <c r="G55" s="16">
        <f t="shared" si="1"/>
        <v>-9.2632356063384227E-2</v>
      </c>
      <c r="H55" s="17" t="str">
        <f>IF(F55&gt;1,1,"")</f>
        <v/>
      </c>
    </row>
    <row r="56" spans="1:8" ht="18.75" x14ac:dyDescent="0.25">
      <c r="A56" s="3">
        <v>42258</v>
      </c>
      <c r="B56" s="1" t="s">
        <v>43</v>
      </c>
      <c r="C56" s="5">
        <v>1941437</v>
      </c>
      <c r="D56" s="5">
        <v>2370600</v>
      </c>
      <c r="F56" s="6">
        <f t="shared" si="0"/>
        <v>-429163</v>
      </c>
      <c r="G56" s="16">
        <f t="shared" si="1"/>
        <v>-0.22105430153025826</v>
      </c>
      <c r="H56" s="17" t="str">
        <f>IF(F56&gt;1,1,"")</f>
        <v/>
      </c>
    </row>
    <row r="57" spans="1:8" ht="18.75" x14ac:dyDescent="0.25">
      <c r="A57" s="3">
        <v>42261</v>
      </c>
      <c r="B57" s="1" t="s">
        <v>44</v>
      </c>
      <c r="C57" s="5">
        <v>122568</v>
      </c>
      <c r="D57" s="5">
        <v>92283</v>
      </c>
      <c r="F57" s="6">
        <f t="shared" si="0"/>
        <v>30285</v>
      </c>
      <c r="G57" s="16">
        <f t="shared" si="1"/>
        <v>0.24708733111415704</v>
      </c>
      <c r="H57" s="17">
        <f>IF(F57&gt;1,1,"")</f>
        <v>1</v>
      </c>
    </row>
    <row r="58" spans="1:8" ht="18.75" x14ac:dyDescent="0.25">
      <c r="A58" s="3">
        <v>42265</v>
      </c>
      <c r="B58" s="1" t="s">
        <v>45</v>
      </c>
      <c r="C58" s="5">
        <v>872554</v>
      </c>
      <c r="D58" s="5">
        <v>834960</v>
      </c>
      <c r="F58" s="6">
        <f t="shared" si="0"/>
        <v>37594</v>
      </c>
      <c r="G58" s="16">
        <f t="shared" si="1"/>
        <v>4.3085012503524138E-2</v>
      </c>
      <c r="H58" s="17">
        <f>IF(F58&gt;1,1,"")</f>
        <v>1</v>
      </c>
    </row>
    <row r="59" spans="1:8" ht="18.75" x14ac:dyDescent="0.25">
      <c r="A59" s="3">
        <v>42265</v>
      </c>
      <c r="B59" s="1" t="s">
        <v>46</v>
      </c>
      <c r="C59" s="5">
        <v>735786</v>
      </c>
      <c r="D59" s="5">
        <v>811200</v>
      </c>
      <c r="F59" s="6">
        <f t="shared" si="0"/>
        <v>-75414</v>
      </c>
      <c r="G59" s="16">
        <f t="shared" si="1"/>
        <v>-0.10249447529580612</v>
      </c>
      <c r="H59" s="17" t="str">
        <f>IF(F59&gt;1,1,"")</f>
        <v/>
      </c>
    </row>
    <row r="60" spans="1:8" ht="18.75" x14ac:dyDescent="0.25">
      <c r="A60" s="3">
        <v>42269</v>
      </c>
      <c r="B60" s="1" t="s">
        <v>35</v>
      </c>
      <c r="C60" s="5">
        <v>875472</v>
      </c>
      <c r="D60" s="5">
        <v>1071522</v>
      </c>
      <c r="F60" s="6">
        <f t="shared" si="0"/>
        <v>-196050</v>
      </c>
      <c r="G60" s="16">
        <f t="shared" si="1"/>
        <v>-0.22393634519436373</v>
      </c>
      <c r="H60" s="17" t="str">
        <f>IF(F60&gt;1,1,"")</f>
        <v/>
      </c>
    </row>
    <row r="61" spans="1:8" ht="18.75" x14ac:dyDescent="0.25">
      <c r="A61" s="3">
        <v>42269</v>
      </c>
      <c r="B61" s="1" t="s">
        <v>6</v>
      </c>
      <c r="C61" s="5">
        <v>883390</v>
      </c>
      <c r="D61" s="5">
        <v>1351428</v>
      </c>
      <c r="F61" s="6">
        <f t="shared" si="0"/>
        <v>-468038</v>
      </c>
      <c r="G61" s="16">
        <f t="shared" si="1"/>
        <v>-0.52982035114728487</v>
      </c>
      <c r="H61" s="17" t="str">
        <f>IF(F61&gt;1,1,"")</f>
        <v/>
      </c>
    </row>
    <row r="62" spans="1:8" ht="18.75" x14ac:dyDescent="0.25">
      <c r="A62" s="3">
        <v>42269</v>
      </c>
      <c r="B62" s="1" t="s">
        <v>47</v>
      </c>
      <c r="C62" s="5">
        <v>362382</v>
      </c>
      <c r="D62" s="5">
        <v>452120</v>
      </c>
      <c r="F62" s="6">
        <f t="shared" si="0"/>
        <v>-89738</v>
      </c>
      <c r="G62" s="16">
        <f t="shared" si="1"/>
        <v>-0.24763371249123853</v>
      </c>
      <c r="H62" s="17" t="str">
        <f>IF(F62&gt;1,1,"")</f>
        <v/>
      </c>
    </row>
    <row r="63" spans="1:8" ht="18.75" x14ac:dyDescent="0.25">
      <c r="A63" s="3">
        <v>42269</v>
      </c>
      <c r="B63" s="1" t="s">
        <v>253</v>
      </c>
      <c r="C63" s="5">
        <v>1811912</v>
      </c>
      <c r="D63" s="5">
        <v>2138744</v>
      </c>
      <c r="F63" s="6">
        <f t="shared" si="0"/>
        <v>-326832</v>
      </c>
      <c r="G63" s="16">
        <f t="shared" si="1"/>
        <v>-0.18037962108535072</v>
      </c>
      <c r="H63" s="17" t="str">
        <f>IF(F63&gt;1,1,"")</f>
        <v/>
      </c>
    </row>
    <row r="64" spans="1:8" ht="18.75" x14ac:dyDescent="0.25">
      <c r="A64" s="3">
        <v>42270</v>
      </c>
      <c r="B64" s="1" t="s">
        <v>48</v>
      </c>
      <c r="C64" s="5">
        <v>430444</v>
      </c>
      <c r="D64" s="5">
        <v>673920</v>
      </c>
      <c r="F64" s="6">
        <f t="shared" ref="F64:F122" si="2">C64-D64</f>
        <v>-243476</v>
      </c>
      <c r="G64" s="16">
        <f t="shared" si="1"/>
        <v>-0.56563920045348526</v>
      </c>
      <c r="H64" s="17" t="str">
        <f>IF(F64&gt;1,1,"")</f>
        <v/>
      </c>
    </row>
    <row r="65" spans="1:8" ht="18.75" x14ac:dyDescent="0.25">
      <c r="A65" s="3">
        <v>42270</v>
      </c>
      <c r="B65" s="1" t="s">
        <v>49</v>
      </c>
      <c r="C65" s="5">
        <v>431680</v>
      </c>
      <c r="D65" s="5">
        <v>551763</v>
      </c>
      <c r="F65" s="6">
        <f t="shared" si="2"/>
        <v>-120083</v>
      </c>
      <c r="G65" s="16">
        <f t="shared" si="1"/>
        <v>-0.27817596367679764</v>
      </c>
      <c r="H65" s="17" t="str">
        <f>IF(F65&gt;1,1,"")</f>
        <v/>
      </c>
    </row>
    <row r="66" spans="1:8" ht="18.75" x14ac:dyDescent="0.25">
      <c r="A66" s="3">
        <v>42270</v>
      </c>
      <c r="B66" s="1" t="s">
        <v>50</v>
      </c>
      <c r="C66" s="5">
        <v>804217</v>
      </c>
      <c r="D66" s="5">
        <v>602600</v>
      </c>
      <c r="F66" s="6">
        <f t="shared" si="2"/>
        <v>201617</v>
      </c>
      <c r="G66" s="16">
        <f t="shared" si="1"/>
        <v>0.250699748948356</v>
      </c>
      <c r="H66" s="17">
        <f>IF(F66&gt;1,1,"")</f>
        <v>1</v>
      </c>
    </row>
    <row r="67" spans="1:8" ht="18.75" x14ac:dyDescent="0.25">
      <c r="A67" s="3">
        <v>42272</v>
      </c>
      <c r="B67" s="1" t="s">
        <v>51</v>
      </c>
      <c r="C67" s="5">
        <v>356918</v>
      </c>
      <c r="D67" s="5">
        <v>335160</v>
      </c>
      <c r="F67" s="6">
        <f t="shared" si="2"/>
        <v>21758</v>
      </c>
      <c r="G67" s="16">
        <f t="shared" si="1"/>
        <v>6.0960780907659461E-2</v>
      </c>
      <c r="H67" s="17">
        <f>IF(F67&gt;1,1,"")</f>
        <v>1</v>
      </c>
    </row>
    <row r="68" spans="1:8" ht="18.75" x14ac:dyDescent="0.25">
      <c r="A68" s="3">
        <v>42275</v>
      </c>
      <c r="B68" s="1" t="s">
        <v>52</v>
      </c>
      <c r="C68" s="5">
        <v>386649</v>
      </c>
      <c r="D68" s="5">
        <v>537555</v>
      </c>
      <c r="F68" s="6">
        <f t="shared" si="2"/>
        <v>-150906</v>
      </c>
      <c r="G68" s="16">
        <f t="shared" si="1"/>
        <v>-0.39029197023657114</v>
      </c>
      <c r="H68" s="17" t="str">
        <f>IF(F68&gt;1,1,"")</f>
        <v/>
      </c>
    </row>
    <row r="69" spans="1:8" ht="18.75" x14ac:dyDescent="0.25">
      <c r="A69" s="3">
        <v>42276</v>
      </c>
      <c r="B69" s="1" t="s">
        <v>53</v>
      </c>
      <c r="C69" s="5">
        <v>355323</v>
      </c>
      <c r="D69" s="5">
        <v>439702</v>
      </c>
      <c r="F69" s="6">
        <f t="shared" si="2"/>
        <v>-84379</v>
      </c>
      <c r="G69" s="16">
        <f t="shared" ref="G69:G132" si="3">(C69-D69)/C69</f>
        <v>-0.23747125854504211</v>
      </c>
      <c r="H69" s="17" t="str">
        <f>IF(F69&gt;1,1,"")</f>
        <v/>
      </c>
    </row>
    <row r="70" spans="1:8" ht="18.75" x14ac:dyDescent="0.25">
      <c r="A70" s="3">
        <v>42277</v>
      </c>
      <c r="B70" s="1" t="s">
        <v>254</v>
      </c>
      <c r="C70" s="5">
        <v>473472</v>
      </c>
      <c r="D70" s="5">
        <v>570000</v>
      </c>
      <c r="F70" s="6">
        <f t="shared" si="2"/>
        <v>-96528</v>
      </c>
      <c r="G70" s="16">
        <f t="shared" si="3"/>
        <v>-0.20387266828872669</v>
      </c>
      <c r="H70" s="17" t="str">
        <f>IF(F70&gt;1,1,"")</f>
        <v/>
      </c>
    </row>
    <row r="71" spans="1:8" ht="18.75" x14ac:dyDescent="0.25">
      <c r="A71" s="3">
        <v>42278</v>
      </c>
      <c r="B71" s="1" t="s">
        <v>54</v>
      </c>
      <c r="C71" s="5">
        <v>625712</v>
      </c>
      <c r="D71" s="5">
        <v>745568</v>
      </c>
      <c r="F71" s="6">
        <f t="shared" si="2"/>
        <v>-119856</v>
      </c>
      <c r="G71" s="16">
        <f t="shared" si="3"/>
        <v>-0.19155138466259236</v>
      </c>
      <c r="H71" s="17" t="str">
        <f>IF(F71&gt;1,1,"")</f>
        <v/>
      </c>
    </row>
    <row r="72" spans="1:8" ht="18.75" x14ac:dyDescent="0.25">
      <c r="A72" s="3">
        <v>42278</v>
      </c>
      <c r="B72" s="1" t="s">
        <v>55</v>
      </c>
      <c r="C72" s="5">
        <v>309059</v>
      </c>
      <c r="D72" s="5">
        <v>266200</v>
      </c>
      <c r="F72" s="6">
        <f t="shared" si="2"/>
        <v>42859</v>
      </c>
      <c r="G72" s="16">
        <f t="shared" si="3"/>
        <v>0.13867578682387505</v>
      </c>
      <c r="H72" s="17">
        <f>IF(F72&gt;1,1,"")</f>
        <v>1</v>
      </c>
    </row>
    <row r="73" spans="1:8" ht="18.75" x14ac:dyDescent="0.25">
      <c r="A73" s="3">
        <v>42278</v>
      </c>
      <c r="B73" s="1" t="s">
        <v>255</v>
      </c>
      <c r="C73" s="4">
        <v>421468</v>
      </c>
      <c r="D73" s="5">
        <v>686660</v>
      </c>
      <c r="F73" s="6">
        <f t="shared" si="2"/>
        <v>-265192</v>
      </c>
      <c r="G73" s="16">
        <f t="shared" si="3"/>
        <v>-0.62921028405477997</v>
      </c>
      <c r="H73" s="17" t="str">
        <f>IF(F73&gt;1,1,"")</f>
        <v/>
      </c>
    </row>
    <row r="74" spans="1:8" ht="18.75" x14ac:dyDescent="0.25">
      <c r="A74" s="3">
        <v>42279</v>
      </c>
      <c r="B74" s="1" t="s">
        <v>256</v>
      </c>
      <c r="C74" s="4">
        <v>153254</v>
      </c>
      <c r="D74" s="5">
        <v>194480</v>
      </c>
      <c r="F74" s="6">
        <f t="shared" si="2"/>
        <v>-41226</v>
      </c>
      <c r="G74" s="16">
        <f t="shared" si="3"/>
        <v>-0.26900439792762343</v>
      </c>
      <c r="H74" s="17" t="str">
        <f>IF(F74&gt;1,1,"")</f>
        <v/>
      </c>
    </row>
    <row r="75" spans="1:8" ht="18.75" x14ac:dyDescent="0.25">
      <c r="A75" s="3">
        <v>42282</v>
      </c>
      <c r="B75" s="1" t="s">
        <v>56</v>
      </c>
      <c r="C75" s="5">
        <v>1087147</v>
      </c>
      <c r="D75" s="5">
        <v>1625240</v>
      </c>
      <c r="F75" s="6">
        <f t="shared" si="2"/>
        <v>-538093</v>
      </c>
      <c r="G75" s="16">
        <f t="shared" si="3"/>
        <v>-0.49495882341578462</v>
      </c>
      <c r="H75" s="17" t="str">
        <f>IF(F75&gt;1,1,"")</f>
        <v/>
      </c>
    </row>
    <row r="76" spans="1:8" ht="18.75" x14ac:dyDescent="0.25">
      <c r="A76" s="3">
        <v>42282</v>
      </c>
      <c r="B76" s="1" t="s">
        <v>250</v>
      </c>
      <c r="C76" s="4">
        <v>362382</v>
      </c>
      <c r="D76" s="5">
        <v>439640</v>
      </c>
      <c r="F76" s="6">
        <f t="shared" si="2"/>
        <v>-77258</v>
      </c>
      <c r="G76" s="16">
        <f t="shared" si="3"/>
        <v>-0.21319491586226688</v>
      </c>
      <c r="H76" s="17" t="str">
        <f>IF(F76&gt;1,1,"")</f>
        <v/>
      </c>
    </row>
    <row r="77" spans="1:8" ht="18.75" x14ac:dyDescent="0.25">
      <c r="A77" s="3">
        <v>42285</v>
      </c>
      <c r="B77" s="1" t="s">
        <v>57</v>
      </c>
      <c r="C77" s="5">
        <v>266670</v>
      </c>
      <c r="D77" s="5">
        <v>244409</v>
      </c>
      <c r="F77" s="6">
        <f t="shared" si="2"/>
        <v>22261</v>
      </c>
      <c r="G77" s="16">
        <f t="shared" si="3"/>
        <v>8.3477706528668386E-2</v>
      </c>
      <c r="H77" s="17">
        <f>IF(F77&gt;1,1,"")</f>
        <v>1</v>
      </c>
    </row>
    <row r="78" spans="1:8" ht="18.75" x14ac:dyDescent="0.25">
      <c r="A78" s="3">
        <v>42286</v>
      </c>
      <c r="B78" s="1" t="s">
        <v>3</v>
      </c>
      <c r="C78" s="5">
        <v>621399</v>
      </c>
      <c r="D78" s="5">
        <v>502600</v>
      </c>
      <c r="F78" s="6">
        <f t="shared" si="2"/>
        <v>118799</v>
      </c>
      <c r="G78" s="16">
        <f t="shared" si="3"/>
        <v>0.19117990212407809</v>
      </c>
      <c r="H78" s="17">
        <f>IF(F78&gt;1,1,"")</f>
        <v>1</v>
      </c>
    </row>
    <row r="79" spans="1:8" ht="18.75" x14ac:dyDescent="0.25">
      <c r="A79" s="3">
        <v>42291</v>
      </c>
      <c r="B79" s="1" t="s">
        <v>58</v>
      </c>
      <c r="C79" s="5">
        <v>3645613</v>
      </c>
      <c r="D79" s="5">
        <v>603743</v>
      </c>
      <c r="F79" s="6">
        <f t="shared" si="2"/>
        <v>3041870</v>
      </c>
      <c r="G79" s="16">
        <f t="shared" si="3"/>
        <v>0.83439191159346859</v>
      </c>
      <c r="H79" s="17">
        <f>IF(F79&gt;1,1,"")</f>
        <v>1</v>
      </c>
    </row>
    <row r="80" spans="1:8" ht="18.75" x14ac:dyDescent="0.25">
      <c r="A80" s="3">
        <v>42296</v>
      </c>
      <c r="B80" s="1" t="s">
        <v>6</v>
      </c>
      <c r="C80" s="5">
        <v>441695</v>
      </c>
      <c r="D80" s="5">
        <v>632239</v>
      </c>
      <c r="F80" s="6">
        <f t="shared" si="2"/>
        <v>-190544</v>
      </c>
      <c r="G80" s="16">
        <f t="shared" si="3"/>
        <v>-0.43139270310961186</v>
      </c>
      <c r="H80" s="17" t="str">
        <f>IF(F80&gt;1,1,"")</f>
        <v/>
      </c>
    </row>
    <row r="81" spans="1:8" ht="18.75" x14ac:dyDescent="0.25">
      <c r="A81" s="3">
        <v>42296</v>
      </c>
      <c r="B81" s="1" t="s">
        <v>6</v>
      </c>
      <c r="C81" s="5">
        <v>883390</v>
      </c>
      <c r="D81" s="5">
        <v>875256</v>
      </c>
      <c r="F81" s="6">
        <f t="shared" si="2"/>
        <v>8134</v>
      </c>
      <c r="G81" s="16">
        <f t="shared" si="3"/>
        <v>9.2077112034322332E-3</v>
      </c>
      <c r="H81" s="17">
        <f>IF(F81&gt;1,1,"")</f>
        <v>1</v>
      </c>
    </row>
    <row r="82" spans="1:8" ht="18.75" x14ac:dyDescent="0.25">
      <c r="A82" s="3">
        <v>42297</v>
      </c>
      <c r="B82" s="1" t="s">
        <v>59</v>
      </c>
      <c r="C82" s="5">
        <v>355884</v>
      </c>
      <c r="D82" s="5">
        <v>424320</v>
      </c>
      <c r="F82" s="6">
        <f t="shared" si="2"/>
        <v>-68436</v>
      </c>
      <c r="G82" s="16">
        <f t="shared" si="3"/>
        <v>-0.19229861415517416</v>
      </c>
      <c r="H82" s="17" t="str">
        <f>IF(F82&gt;1,1,"")</f>
        <v/>
      </c>
    </row>
    <row r="83" spans="1:8" ht="18.75" x14ac:dyDescent="0.25">
      <c r="A83" s="3">
        <v>42299</v>
      </c>
      <c r="B83" s="1" t="s">
        <v>60</v>
      </c>
      <c r="C83" s="5">
        <v>1485304</v>
      </c>
      <c r="D83" s="5">
        <v>650000</v>
      </c>
      <c r="F83" s="6">
        <f t="shared" si="2"/>
        <v>835304</v>
      </c>
      <c r="G83" s="16">
        <f t="shared" si="3"/>
        <v>0.5623791493189273</v>
      </c>
      <c r="H83" s="17">
        <f>IF(F83&gt;1,1,"")</f>
        <v>1</v>
      </c>
    </row>
    <row r="84" spans="1:8" ht="18.75" x14ac:dyDescent="0.25">
      <c r="A84" s="3">
        <v>42300</v>
      </c>
      <c r="B84" s="1" t="s">
        <v>61</v>
      </c>
      <c r="C84" s="5">
        <v>330481</v>
      </c>
      <c r="D84" s="5">
        <v>307840</v>
      </c>
      <c r="F84" s="6">
        <f t="shared" si="2"/>
        <v>22641</v>
      </c>
      <c r="G84" s="16">
        <f t="shared" si="3"/>
        <v>6.8509233511154954E-2</v>
      </c>
      <c r="H84" s="17">
        <f>IF(F84&gt;1,1,"")</f>
        <v>1</v>
      </c>
    </row>
    <row r="85" spans="1:8" ht="18.75" x14ac:dyDescent="0.25">
      <c r="A85" s="3">
        <v>42303</v>
      </c>
      <c r="B85" s="1" t="s">
        <v>62</v>
      </c>
      <c r="C85" s="5">
        <v>485293</v>
      </c>
      <c r="D85" s="5">
        <v>541122</v>
      </c>
      <c r="F85" s="6">
        <f t="shared" si="2"/>
        <v>-55829</v>
      </c>
      <c r="G85" s="16">
        <f t="shared" si="3"/>
        <v>-0.11504184070242102</v>
      </c>
      <c r="H85" s="17" t="str">
        <f>IF(F85&gt;1,1,"")</f>
        <v/>
      </c>
    </row>
    <row r="86" spans="1:8" ht="18.75" x14ac:dyDescent="0.25">
      <c r="A86" s="3">
        <v>42304</v>
      </c>
      <c r="B86" s="1" t="s">
        <v>63</v>
      </c>
      <c r="C86" s="5">
        <v>364237</v>
      </c>
      <c r="D86" s="5">
        <v>433086</v>
      </c>
      <c r="F86" s="6">
        <f t="shared" si="2"/>
        <v>-68849</v>
      </c>
      <c r="G86" s="16">
        <f t="shared" si="3"/>
        <v>-0.18902253203271496</v>
      </c>
      <c r="H86" s="17" t="str">
        <f>IF(F86&gt;1,1,"")</f>
        <v/>
      </c>
    </row>
    <row r="87" spans="1:8" ht="18.75" x14ac:dyDescent="0.25">
      <c r="A87" s="3">
        <v>42305</v>
      </c>
      <c r="B87" s="1" t="s">
        <v>64</v>
      </c>
      <c r="C87" s="5">
        <v>126616</v>
      </c>
      <c r="D87" s="5">
        <v>169361</v>
      </c>
      <c r="F87" s="6">
        <f t="shared" si="2"/>
        <v>-42745</v>
      </c>
      <c r="G87" s="16">
        <f t="shared" si="3"/>
        <v>-0.33759556454160611</v>
      </c>
      <c r="H87" s="17" t="str">
        <f>IF(F87&gt;1,1,"")</f>
        <v/>
      </c>
    </row>
    <row r="88" spans="1:8" ht="18.75" x14ac:dyDescent="0.25">
      <c r="A88" s="3">
        <v>42313</v>
      </c>
      <c r="B88" s="1" t="s">
        <v>65</v>
      </c>
      <c r="C88" s="5">
        <v>220193</v>
      </c>
      <c r="D88" s="5">
        <v>317093</v>
      </c>
      <c r="F88" s="6">
        <f t="shared" si="2"/>
        <v>-96900</v>
      </c>
      <c r="G88" s="16">
        <f t="shared" si="3"/>
        <v>-0.44006848537419446</v>
      </c>
      <c r="H88" s="17" t="str">
        <f>IF(F88&gt;1,1,"")</f>
        <v/>
      </c>
    </row>
    <row r="89" spans="1:8" ht="18.75" x14ac:dyDescent="0.25">
      <c r="A89" s="3">
        <v>42314</v>
      </c>
      <c r="B89" s="1" t="s">
        <v>66</v>
      </c>
      <c r="C89" s="5">
        <v>157501</v>
      </c>
      <c r="D89" s="5">
        <v>175488</v>
      </c>
      <c r="F89" s="6">
        <f t="shared" si="2"/>
        <v>-17987</v>
      </c>
      <c r="G89" s="16">
        <f t="shared" si="3"/>
        <v>-0.11420244950825709</v>
      </c>
      <c r="H89" s="17" t="str">
        <f>IF(F89&gt;1,1,"")</f>
        <v/>
      </c>
    </row>
    <row r="90" spans="1:8" ht="18.75" x14ac:dyDescent="0.25">
      <c r="A90" s="3">
        <v>42314</v>
      </c>
      <c r="B90" s="1" t="s">
        <v>67</v>
      </c>
      <c r="C90" s="5">
        <v>2295189</v>
      </c>
      <c r="D90" s="5">
        <v>2741232</v>
      </c>
      <c r="F90" s="6">
        <f t="shared" si="2"/>
        <v>-446043</v>
      </c>
      <c r="G90" s="16">
        <f t="shared" si="3"/>
        <v>-0.1943382440400333</v>
      </c>
      <c r="H90" s="17" t="str">
        <f>IF(F90&gt;1,1,"")</f>
        <v/>
      </c>
    </row>
    <row r="91" spans="1:8" ht="18.75" x14ac:dyDescent="0.25">
      <c r="A91" s="3">
        <v>42317</v>
      </c>
      <c r="B91" s="1" t="s">
        <v>68</v>
      </c>
      <c r="C91" s="5">
        <v>38805</v>
      </c>
      <c r="D91" s="5">
        <v>66681</v>
      </c>
      <c r="F91" s="6">
        <f t="shared" si="2"/>
        <v>-27876</v>
      </c>
      <c r="G91" s="16">
        <f t="shared" si="3"/>
        <v>-0.7183610359489756</v>
      </c>
      <c r="H91" s="17" t="str">
        <f>IF(F91&gt;1,1,"")</f>
        <v/>
      </c>
    </row>
    <row r="92" spans="1:8" ht="18.75" x14ac:dyDescent="0.25">
      <c r="A92" s="3">
        <v>42319</v>
      </c>
      <c r="B92" s="1" t="s">
        <v>30</v>
      </c>
      <c r="C92" s="5">
        <v>414480</v>
      </c>
      <c r="D92" s="5">
        <v>363684</v>
      </c>
      <c r="F92" s="6">
        <f t="shared" si="2"/>
        <v>50796</v>
      </c>
      <c r="G92" s="16">
        <f t="shared" si="3"/>
        <v>0.12255356108859293</v>
      </c>
      <c r="H92" s="17">
        <f>IF(F92&gt;1,1,"")</f>
        <v>1</v>
      </c>
    </row>
    <row r="93" spans="1:8" ht="18.75" x14ac:dyDescent="0.25">
      <c r="A93" s="3">
        <v>42320</v>
      </c>
      <c r="B93" s="1" t="s">
        <v>69</v>
      </c>
      <c r="C93" s="5">
        <v>350071</v>
      </c>
      <c r="D93" s="5">
        <v>390000</v>
      </c>
      <c r="F93" s="6">
        <f t="shared" si="2"/>
        <v>-39929</v>
      </c>
      <c r="G93" s="16">
        <f t="shared" si="3"/>
        <v>-0.114059719314082</v>
      </c>
      <c r="H93" s="17" t="str">
        <f>IF(F93&gt;1,1,"")</f>
        <v/>
      </c>
    </row>
    <row r="94" spans="1:8" ht="18.75" x14ac:dyDescent="0.25">
      <c r="A94" s="3">
        <v>42324</v>
      </c>
      <c r="B94" s="1" t="s">
        <v>70</v>
      </c>
      <c r="C94" s="5">
        <v>3774936</v>
      </c>
      <c r="D94" s="5">
        <v>3485446</v>
      </c>
      <c r="F94" s="6">
        <f t="shared" si="2"/>
        <v>289490</v>
      </c>
      <c r="G94" s="16">
        <f t="shared" si="3"/>
        <v>7.6687392845865468E-2</v>
      </c>
      <c r="H94" s="17">
        <f>IF(F94&gt;1,1,"")</f>
        <v>1</v>
      </c>
    </row>
    <row r="95" spans="1:8" ht="18.75" x14ac:dyDescent="0.25">
      <c r="A95" s="3">
        <v>42325</v>
      </c>
      <c r="B95" s="1" t="s">
        <v>43</v>
      </c>
      <c r="C95" s="5">
        <v>1267063</v>
      </c>
      <c r="D95" s="5">
        <v>1898560</v>
      </c>
      <c r="F95" s="6">
        <f t="shared" si="2"/>
        <v>-631497</v>
      </c>
      <c r="G95" s="16">
        <f t="shared" si="3"/>
        <v>-0.49839431819885832</v>
      </c>
      <c r="H95" s="17" t="str">
        <f>IF(F95&gt;1,1,"")</f>
        <v/>
      </c>
    </row>
    <row r="96" spans="1:8" ht="18.75" x14ac:dyDescent="0.25">
      <c r="A96" s="3">
        <v>42326</v>
      </c>
      <c r="B96" s="1" t="s">
        <v>71</v>
      </c>
      <c r="C96" s="5">
        <v>485293</v>
      </c>
      <c r="D96" s="5">
        <v>541122</v>
      </c>
      <c r="F96" s="6">
        <f t="shared" si="2"/>
        <v>-55829</v>
      </c>
      <c r="G96" s="16">
        <f t="shared" si="3"/>
        <v>-0.11504184070242102</v>
      </c>
      <c r="H96" s="17" t="str">
        <f>IF(F96&gt;1,1,"")</f>
        <v/>
      </c>
    </row>
    <row r="97" spans="1:8" ht="18.75" x14ac:dyDescent="0.25">
      <c r="A97" s="3">
        <v>42326</v>
      </c>
      <c r="B97" s="1" t="s">
        <v>72</v>
      </c>
      <c r="C97" s="5">
        <v>362382</v>
      </c>
      <c r="D97" s="5">
        <v>389720</v>
      </c>
      <c r="F97" s="6">
        <f t="shared" si="2"/>
        <v>-27338</v>
      </c>
      <c r="G97" s="16">
        <f t="shared" si="3"/>
        <v>-7.5439729346380338E-2</v>
      </c>
      <c r="H97" s="17" t="str">
        <f>IF(F97&gt;1,1,"")</f>
        <v/>
      </c>
    </row>
    <row r="98" spans="1:8" ht="18.75" x14ac:dyDescent="0.25">
      <c r="A98" s="3">
        <v>42326</v>
      </c>
      <c r="B98" s="1" t="s">
        <v>73</v>
      </c>
      <c r="C98" s="5">
        <v>1648120</v>
      </c>
      <c r="D98" s="5">
        <v>1762520</v>
      </c>
      <c r="F98" s="6">
        <f t="shared" si="2"/>
        <v>-114400</v>
      </c>
      <c r="G98" s="16">
        <f t="shared" si="3"/>
        <v>-6.9412421425624343E-2</v>
      </c>
      <c r="H98" s="17" t="str">
        <f>IF(F98&gt;1,1,"")</f>
        <v/>
      </c>
    </row>
    <row r="99" spans="1:8" ht="18.75" x14ac:dyDescent="0.25">
      <c r="A99" s="3">
        <v>42327</v>
      </c>
      <c r="B99" s="1" t="s">
        <v>74</v>
      </c>
      <c r="C99" s="5">
        <v>253231</v>
      </c>
      <c r="D99" s="5">
        <v>305442</v>
      </c>
      <c r="F99" s="6">
        <f t="shared" si="2"/>
        <v>-52211</v>
      </c>
      <c r="G99" s="16">
        <f t="shared" si="3"/>
        <v>-0.20617933823268084</v>
      </c>
      <c r="H99" s="17" t="str">
        <f>IF(F99&gt;1,1,"")</f>
        <v/>
      </c>
    </row>
    <row r="100" spans="1:8" ht="18.75" x14ac:dyDescent="0.25">
      <c r="A100" s="3">
        <v>42331</v>
      </c>
      <c r="B100" s="1" t="s">
        <v>75</v>
      </c>
      <c r="C100" s="5">
        <v>413910</v>
      </c>
      <c r="D100" s="5">
        <v>544635</v>
      </c>
      <c r="F100" s="6">
        <f t="shared" si="2"/>
        <v>-130725</v>
      </c>
      <c r="G100" s="16">
        <f t="shared" si="3"/>
        <v>-0.31582952815829529</v>
      </c>
      <c r="H100" s="17" t="str">
        <f>IF(F100&gt;1,1,"")</f>
        <v/>
      </c>
    </row>
    <row r="101" spans="1:8" ht="18.75" x14ac:dyDescent="0.25">
      <c r="A101" s="3">
        <v>42332</v>
      </c>
      <c r="B101" s="1" t="s">
        <v>76</v>
      </c>
      <c r="C101" s="5">
        <v>314421</v>
      </c>
      <c r="D101" s="5">
        <v>553928</v>
      </c>
      <c r="F101" s="6">
        <f t="shared" si="2"/>
        <v>-239507</v>
      </c>
      <c r="G101" s="16">
        <f t="shared" si="3"/>
        <v>-0.761739832899202</v>
      </c>
      <c r="H101" s="17" t="str">
        <f>IF(F101&gt;1,1,"")</f>
        <v/>
      </c>
    </row>
    <row r="102" spans="1:8" ht="18.75" x14ac:dyDescent="0.25">
      <c r="A102" s="3">
        <v>42332</v>
      </c>
      <c r="B102" s="1" t="s">
        <v>77</v>
      </c>
      <c r="C102" s="5">
        <v>106911</v>
      </c>
      <c r="D102" s="5">
        <v>112210</v>
      </c>
      <c r="F102" s="6">
        <f t="shared" si="2"/>
        <v>-5299</v>
      </c>
      <c r="G102" s="16">
        <f t="shared" si="3"/>
        <v>-4.9564591108492109E-2</v>
      </c>
      <c r="H102" s="17" t="str">
        <f>IF(F102&gt;1,1,"")</f>
        <v/>
      </c>
    </row>
    <row r="103" spans="1:8" ht="18.75" x14ac:dyDescent="0.25">
      <c r="A103" s="3">
        <v>42333</v>
      </c>
      <c r="B103" s="1" t="s">
        <v>78</v>
      </c>
      <c r="C103" s="5">
        <v>411638</v>
      </c>
      <c r="D103" s="5">
        <v>382200</v>
      </c>
      <c r="F103" s="6">
        <f t="shared" si="2"/>
        <v>29438</v>
      </c>
      <c r="G103" s="16">
        <f t="shared" si="3"/>
        <v>7.1514291683469455E-2</v>
      </c>
      <c r="H103" s="17">
        <f>IF(F103&gt;1,1,"")</f>
        <v>1</v>
      </c>
    </row>
    <row r="104" spans="1:8" ht="18.75" x14ac:dyDescent="0.25">
      <c r="A104" s="3">
        <v>42335</v>
      </c>
      <c r="B104" s="1" t="s">
        <v>79</v>
      </c>
      <c r="C104" s="5">
        <v>394560</v>
      </c>
      <c r="D104" s="5">
        <v>430000</v>
      </c>
      <c r="F104" s="6">
        <f t="shared" si="2"/>
        <v>-35440</v>
      </c>
      <c r="G104" s="16">
        <f t="shared" si="3"/>
        <v>-8.982157339821574E-2</v>
      </c>
      <c r="H104" s="17" t="str">
        <f>IF(F104&gt;1,1,"")</f>
        <v/>
      </c>
    </row>
    <row r="105" spans="1:8" ht="18.75" x14ac:dyDescent="0.25">
      <c r="A105" s="3">
        <v>42338</v>
      </c>
      <c r="B105" s="1" t="s">
        <v>80</v>
      </c>
      <c r="C105" s="5">
        <v>412048</v>
      </c>
      <c r="D105" s="5">
        <v>547544</v>
      </c>
      <c r="F105" s="6">
        <f t="shared" si="2"/>
        <v>-135496</v>
      </c>
      <c r="G105" s="16">
        <f t="shared" si="3"/>
        <v>-0.32883547547858499</v>
      </c>
      <c r="H105" s="17" t="str">
        <f>IF(F105&gt;1,1,"")</f>
        <v/>
      </c>
    </row>
    <row r="106" spans="1:8" ht="18.75" x14ac:dyDescent="0.25">
      <c r="A106" s="3">
        <v>42339</v>
      </c>
      <c r="B106" s="1" t="s">
        <v>81</v>
      </c>
      <c r="C106" s="5">
        <v>355945</v>
      </c>
      <c r="D106" s="5">
        <v>428393</v>
      </c>
      <c r="F106" s="6">
        <f t="shared" si="2"/>
        <v>-72448</v>
      </c>
      <c r="G106" s="16">
        <f t="shared" si="3"/>
        <v>-0.20353706331034288</v>
      </c>
      <c r="H106" s="17" t="str">
        <f>IF(F106&gt;1,1,"")</f>
        <v/>
      </c>
    </row>
    <row r="107" spans="1:8" ht="18.75" x14ac:dyDescent="0.25">
      <c r="A107" s="3">
        <v>42341</v>
      </c>
      <c r="B107" s="1" t="s">
        <v>82</v>
      </c>
      <c r="C107" s="5">
        <v>397853</v>
      </c>
      <c r="D107" s="5">
        <v>639006</v>
      </c>
      <c r="F107" s="6">
        <f t="shared" si="2"/>
        <v>-241153</v>
      </c>
      <c r="G107" s="16">
        <f t="shared" si="3"/>
        <v>-0.60613593462912185</v>
      </c>
      <c r="H107" s="17" t="str">
        <f>IF(F107&gt;1,1,"")</f>
        <v/>
      </c>
    </row>
    <row r="108" spans="1:8" ht="18.75" x14ac:dyDescent="0.25">
      <c r="A108" s="3">
        <v>42341</v>
      </c>
      <c r="B108" s="1" t="s">
        <v>83</v>
      </c>
      <c r="C108" s="5">
        <v>350319</v>
      </c>
      <c r="D108" s="5">
        <v>470526</v>
      </c>
      <c r="F108" s="6">
        <f t="shared" si="2"/>
        <v>-120207</v>
      </c>
      <c r="G108" s="16">
        <f t="shared" si="3"/>
        <v>-0.34313582763138739</v>
      </c>
      <c r="H108" s="17" t="str">
        <f>IF(F108&gt;1,1,"")</f>
        <v/>
      </c>
    </row>
    <row r="109" spans="1:8" ht="18.75" x14ac:dyDescent="0.25">
      <c r="A109" s="3">
        <v>42345</v>
      </c>
      <c r="B109" s="1" t="s">
        <v>84</v>
      </c>
      <c r="C109" s="5">
        <v>412243</v>
      </c>
      <c r="D109" s="5">
        <v>399840</v>
      </c>
      <c r="F109" s="6">
        <f t="shared" si="2"/>
        <v>12403</v>
      </c>
      <c r="G109" s="16">
        <f t="shared" si="3"/>
        <v>3.0086623666138661E-2</v>
      </c>
      <c r="H109" s="17">
        <f>IF(F109&gt;1,1,"")</f>
        <v>1</v>
      </c>
    </row>
    <row r="110" spans="1:8" ht="18.75" x14ac:dyDescent="0.25">
      <c r="A110" s="3">
        <v>42345</v>
      </c>
      <c r="B110" s="1" t="s">
        <v>16</v>
      </c>
      <c r="C110" s="5">
        <v>467568</v>
      </c>
      <c r="D110" s="5">
        <v>499800</v>
      </c>
      <c r="F110" s="6">
        <f t="shared" si="2"/>
        <v>-32232</v>
      </c>
      <c r="G110" s="16">
        <f t="shared" si="3"/>
        <v>-6.8935427574171024E-2</v>
      </c>
      <c r="H110" s="17" t="str">
        <f>IF(F110&gt;1,1,"")</f>
        <v/>
      </c>
    </row>
    <row r="111" spans="1:8" ht="18.75" x14ac:dyDescent="0.25">
      <c r="A111" s="3">
        <v>42346</v>
      </c>
      <c r="B111" s="1" t="s">
        <v>85</v>
      </c>
      <c r="C111" s="5">
        <v>1764675</v>
      </c>
      <c r="D111" s="5">
        <v>305080</v>
      </c>
      <c r="F111" s="6">
        <f t="shared" si="2"/>
        <v>1459595</v>
      </c>
      <c r="G111" s="16">
        <f t="shared" si="3"/>
        <v>0.82711830790372165</v>
      </c>
      <c r="H111" s="17">
        <f>IF(F111&gt;1,1,"")</f>
        <v>1</v>
      </c>
    </row>
    <row r="112" spans="1:8" ht="18.75" x14ac:dyDescent="0.25">
      <c r="A112" s="3">
        <v>42349</v>
      </c>
      <c r="B112" s="1" t="s">
        <v>86</v>
      </c>
      <c r="C112" s="5">
        <v>1866139</v>
      </c>
      <c r="D112" s="5">
        <v>2112880</v>
      </c>
      <c r="F112" s="6">
        <f t="shared" si="2"/>
        <v>-246741</v>
      </c>
      <c r="G112" s="16">
        <f t="shared" si="3"/>
        <v>-0.13222005434750572</v>
      </c>
      <c r="H112" s="17" t="str">
        <f>IF(F112&gt;1,1,"")</f>
        <v/>
      </c>
    </row>
    <row r="113" spans="1:8" ht="18.75" x14ac:dyDescent="0.25">
      <c r="A113" s="3">
        <v>42349</v>
      </c>
      <c r="B113" s="1" t="s">
        <v>87</v>
      </c>
      <c r="C113" s="5">
        <v>670837</v>
      </c>
      <c r="D113" s="5">
        <v>436800</v>
      </c>
      <c r="F113" s="6">
        <f t="shared" si="2"/>
        <v>234037</v>
      </c>
      <c r="G113" s="16">
        <f t="shared" si="3"/>
        <v>0.34887312417174365</v>
      </c>
      <c r="H113" s="17">
        <f>IF(F113&gt;1,1,"")</f>
        <v>1</v>
      </c>
    </row>
    <row r="114" spans="1:8" ht="18.75" x14ac:dyDescent="0.25">
      <c r="A114" s="3">
        <v>42352</v>
      </c>
      <c r="B114" s="1" t="s">
        <v>88</v>
      </c>
      <c r="C114" s="5">
        <v>144588</v>
      </c>
      <c r="D114" s="5">
        <v>109443</v>
      </c>
      <c r="F114" s="6">
        <f t="shared" si="2"/>
        <v>35145</v>
      </c>
      <c r="G114" s="16">
        <f t="shared" si="3"/>
        <v>0.24306996431239106</v>
      </c>
      <c r="H114" s="17">
        <f>IF(F114&gt;1,1,"")</f>
        <v>1</v>
      </c>
    </row>
    <row r="115" spans="1:8" ht="18.75" x14ac:dyDescent="0.25">
      <c r="A115" s="3">
        <v>42353</v>
      </c>
      <c r="B115" s="1" t="s">
        <v>89</v>
      </c>
      <c r="C115" s="5">
        <v>412048</v>
      </c>
      <c r="D115" s="5">
        <v>609944</v>
      </c>
      <c r="F115" s="6">
        <f t="shared" si="2"/>
        <v>-197896</v>
      </c>
      <c r="G115" s="16">
        <f t="shared" si="3"/>
        <v>-0.48027414281831243</v>
      </c>
      <c r="H115" s="17" t="str">
        <f>IF(F115&gt;1,1,"")</f>
        <v/>
      </c>
    </row>
    <row r="116" spans="1:8" ht="18.75" x14ac:dyDescent="0.25">
      <c r="A116" s="3">
        <v>42361</v>
      </c>
      <c r="B116" s="1" t="s">
        <v>16</v>
      </c>
      <c r="C116" s="5">
        <v>1022783</v>
      </c>
      <c r="D116" s="5">
        <v>887880</v>
      </c>
      <c r="F116" s="6">
        <f t="shared" si="2"/>
        <v>134903</v>
      </c>
      <c r="G116" s="16">
        <f t="shared" si="3"/>
        <v>0.13189796858180083</v>
      </c>
      <c r="H116" s="17">
        <f>IF(F116&gt;1,1,"")</f>
        <v>1</v>
      </c>
    </row>
    <row r="117" spans="1:8" ht="18.75" x14ac:dyDescent="0.25">
      <c r="A117" s="3">
        <v>42361</v>
      </c>
      <c r="B117" s="1" t="s">
        <v>90</v>
      </c>
      <c r="C117" s="5">
        <v>256219</v>
      </c>
      <c r="D117" s="5">
        <v>330734</v>
      </c>
      <c r="F117" s="6">
        <f t="shared" si="2"/>
        <v>-74515</v>
      </c>
      <c r="G117" s="16">
        <f t="shared" si="3"/>
        <v>-0.29082542668576489</v>
      </c>
      <c r="H117" s="17" t="str">
        <f>IF(F117&gt;1,1,"")</f>
        <v/>
      </c>
    </row>
    <row r="118" spans="1:8" ht="18.75" x14ac:dyDescent="0.25">
      <c r="A118" s="3">
        <v>42365</v>
      </c>
      <c r="B118" s="1" t="s">
        <v>85</v>
      </c>
      <c r="C118" s="5">
        <v>91871</v>
      </c>
      <c r="D118" s="5">
        <v>37200</v>
      </c>
      <c r="F118" s="6">
        <f t="shared" si="2"/>
        <v>54671</v>
      </c>
      <c r="G118" s="16">
        <f t="shared" si="3"/>
        <v>0.59508441183833849</v>
      </c>
      <c r="H118" s="17">
        <f>IF(F118&gt;1,1,"")</f>
        <v>1</v>
      </c>
    </row>
    <row r="119" spans="1:8" ht="18.75" x14ac:dyDescent="0.25">
      <c r="A119" s="3">
        <v>42366</v>
      </c>
      <c r="B119" s="1" t="s">
        <v>91</v>
      </c>
      <c r="C119" s="5">
        <v>424526</v>
      </c>
      <c r="D119" s="5">
        <v>505680</v>
      </c>
      <c r="F119" s="6">
        <f t="shared" si="2"/>
        <v>-81154</v>
      </c>
      <c r="G119" s="16">
        <f t="shared" si="3"/>
        <v>-0.1911637920881171</v>
      </c>
      <c r="H119" s="17" t="str">
        <f>IF(F119&gt;1,1,"")</f>
        <v/>
      </c>
    </row>
    <row r="120" spans="1:8" ht="18.75" x14ac:dyDescent="0.25">
      <c r="A120" s="3">
        <v>42366</v>
      </c>
      <c r="B120" s="1" t="s">
        <v>92</v>
      </c>
      <c r="C120" s="5">
        <v>424526</v>
      </c>
      <c r="D120" s="5">
        <v>505680</v>
      </c>
      <c r="F120" s="6">
        <f t="shared" si="2"/>
        <v>-81154</v>
      </c>
      <c r="G120" s="16">
        <f t="shared" si="3"/>
        <v>-0.1911637920881171</v>
      </c>
      <c r="H120" s="17" t="str">
        <f>IF(F120&gt;1,1,"")</f>
        <v/>
      </c>
    </row>
    <row r="121" spans="1:8" ht="18.75" x14ac:dyDescent="0.25">
      <c r="A121" s="3">
        <v>42366</v>
      </c>
      <c r="B121" s="1" t="s">
        <v>30</v>
      </c>
      <c r="C121" s="5">
        <v>411096</v>
      </c>
      <c r="D121" s="5">
        <v>712740</v>
      </c>
      <c r="F121" s="6">
        <f t="shared" si="2"/>
        <v>-301644</v>
      </c>
      <c r="G121" s="16">
        <f t="shared" si="3"/>
        <v>-0.73375561912545972</v>
      </c>
      <c r="H121" s="17" t="str">
        <f>IF(F121&gt;1,1,"")</f>
        <v/>
      </c>
    </row>
    <row r="122" spans="1:8" ht="18.75" x14ac:dyDescent="0.25">
      <c r="A122" s="3">
        <v>42368</v>
      </c>
      <c r="B122" s="1" t="s">
        <v>93</v>
      </c>
      <c r="C122" s="5">
        <v>355193</v>
      </c>
      <c r="D122" s="5">
        <v>301002</v>
      </c>
      <c r="F122" s="6">
        <f t="shared" si="2"/>
        <v>54191</v>
      </c>
      <c r="G122" s="16">
        <f t="shared" si="3"/>
        <v>0.15256775893669075</v>
      </c>
      <c r="H122" s="17">
        <f>IF(F122&gt;1,1,"")</f>
        <v>1</v>
      </c>
    </row>
    <row r="123" spans="1:8" ht="18.75" x14ac:dyDescent="0.25">
      <c r="A123" s="3">
        <v>42376</v>
      </c>
      <c r="B123" s="1" t="s">
        <v>94</v>
      </c>
      <c r="C123" s="5">
        <v>397191</v>
      </c>
      <c r="D123" s="5">
        <v>498000</v>
      </c>
      <c r="F123" s="6">
        <f t="shared" ref="F123:F186" si="4">C123-D123</f>
        <v>-100809</v>
      </c>
      <c r="G123" s="16">
        <f t="shared" si="3"/>
        <v>-0.25380484452064622</v>
      </c>
      <c r="H123" s="17" t="str">
        <f t="shared" ref="H123:H186" si="5">IF(F123&gt;1,1,"")</f>
        <v/>
      </c>
    </row>
    <row r="124" spans="1:8" ht="18.75" x14ac:dyDescent="0.25">
      <c r="A124" s="3">
        <v>42380</v>
      </c>
      <c r="B124" s="1" t="s">
        <v>95</v>
      </c>
      <c r="C124" s="5">
        <v>458498</v>
      </c>
      <c r="D124" s="5">
        <v>369943</v>
      </c>
      <c r="F124" s="6">
        <f t="shared" si="4"/>
        <v>88555</v>
      </c>
      <c r="G124" s="16">
        <f t="shared" si="3"/>
        <v>0.1931415186107682</v>
      </c>
      <c r="H124" s="17">
        <f t="shared" si="5"/>
        <v>1</v>
      </c>
    </row>
    <row r="125" spans="1:8" ht="18.75" x14ac:dyDescent="0.25">
      <c r="A125" s="3">
        <v>42381</v>
      </c>
      <c r="B125" s="1" t="s">
        <v>96</v>
      </c>
      <c r="C125" s="5">
        <v>4278002</v>
      </c>
      <c r="D125" s="5">
        <v>1836285</v>
      </c>
      <c r="F125" s="6">
        <f t="shared" si="4"/>
        <v>2441717</v>
      </c>
      <c r="G125" s="16">
        <f t="shared" si="3"/>
        <v>0.57076107023792888</v>
      </c>
      <c r="H125" s="17">
        <f t="shared" si="5"/>
        <v>1</v>
      </c>
    </row>
    <row r="126" spans="1:8" ht="18.75" x14ac:dyDescent="0.25">
      <c r="A126" s="3">
        <v>42383</v>
      </c>
      <c r="B126" s="1" t="s">
        <v>97</v>
      </c>
      <c r="C126" s="5">
        <v>109988</v>
      </c>
      <c r="D126" s="5">
        <v>120010</v>
      </c>
      <c r="F126" s="6">
        <f t="shared" si="4"/>
        <v>-10022</v>
      </c>
      <c r="G126" s="16">
        <f t="shared" si="3"/>
        <v>-9.1119031167036402E-2</v>
      </c>
      <c r="H126" s="17" t="str">
        <f t="shared" si="5"/>
        <v/>
      </c>
    </row>
    <row r="127" spans="1:8" ht="18.75" x14ac:dyDescent="0.25">
      <c r="A127" s="3">
        <v>42390</v>
      </c>
      <c r="B127" s="1" t="s">
        <v>98</v>
      </c>
      <c r="C127" s="5">
        <v>834955</v>
      </c>
      <c r="D127" s="5">
        <v>552600</v>
      </c>
      <c r="F127" s="6">
        <f t="shared" si="4"/>
        <v>282355</v>
      </c>
      <c r="G127" s="16">
        <f t="shared" si="3"/>
        <v>0.3381679252175267</v>
      </c>
      <c r="H127" s="17">
        <f t="shared" si="5"/>
        <v>1</v>
      </c>
    </row>
    <row r="128" spans="1:8" ht="18.75" x14ac:dyDescent="0.25">
      <c r="A128" s="3">
        <v>42394</v>
      </c>
      <c r="B128" s="1" t="s">
        <v>23</v>
      </c>
      <c r="C128" s="5">
        <v>4601935</v>
      </c>
      <c r="D128" s="5">
        <v>4954351</v>
      </c>
      <c r="F128" s="6">
        <f t="shared" si="4"/>
        <v>-352416</v>
      </c>
      <c r="G128" s="16">
        <f t="shared" si="3"/>
        <v>-7.6579960386228843E-2</v>
      </c>
      <c r="H128" s="17" t="str">
        <f t="shared" si="5"/>
        <v/>
      </c>
    </row>
    <row r="129" spans="1:8" ht="18.75" x14ac:dyDescent="0.25">
      <c r="A129" s="3">
        <v>42395</v>
      </c>
      <c r="B129" s="1" t="s">
        <v>99</v>
      </c>
      <c r="C129" s="5">
        <v>276902</v>
      </c>
      <c r="D129" s="5">
        <v>387996</v>
      </c>
      <c r="F129" s="6">
        <f t="shared" si="4"/>
        <v>-111094</v>
      </c>
      <c r="G129" s="16">
        <f t="shared" si="3"/>
        <v>-0.40120331380777313</v>
      </c>
      <c r="H129" s="17" t="str">
        <f t="shared" si="5"/>
        <v/>
      </c>
    </row>
    <row r="130" spans="1:8" ht="18.75" x14ac:dyDescent="0.25">
      <c r="A130" s="3">
        <v>42395</v>
      </c>
      <c r="B130" s="1" t="s">
        <v>100</v>
      </c>
      <c r="C130" s="5">
        <v>189001</v>
      </c>
      <c r="D130" s="5">
        <v>167540</v>
      </c>
      <c r="F130" s="6">
        <f t="shared" si="4"/>
        <v>21461</v>
      </c>
      <c r="G130" s="16">
        <f t="shared" si="3"/>
        <v>0.11354966375839282</v>
      </c>
      <c r="H130" s="17">
        <f t="shared" si="5"/>
        <v>1</v>
      </c>
    </row>
    <row r="131" spans="1:8" ht="18.75" x14ac:dyDescent="0.25">
      <c r="A131" s="3">
        <v>42395</v>
      </c>
      <c r="B131" s="1" t="s">
        <v>101</v>
      </c>
      <c r="C131" s="5">
        <v>265794</v>
      </c>
      <c r="D131" s="5">
        <v>372172</v>
      </c>
      <c r="F131" s="6">
        <f t="shared" si="4"/>
        <v>-106378</v>
      </c>
      <c r="G131" s="16">
        <f t="shared" si="3"/>
        <v>-0.40022724365486051</v>
      </c>
      <c r="H131" s="17" t="str">
        <f t="shared" si="5"/>
        <v/>
      </c>
    </row>
    <row r="132" spans="1:8" ht="18.75" x14ac:dyDescent="0.25">
      <c r="A132" s="3">
        <v>42395</v>
      </c>
      <c r="B132" s="1" t="s">
        <v>102</v>
      </c>
      <c r="C132" s="5">
        <v>1693518</v>
      </c>
      <c r="D132" s="5">
        <v>1968518</v>
      </c>
      <c r="F132" s="6">
        <f t="shared" si="4"/>
        <v>-275000</v>
      </c>
      <c r="G132" s="16">
        <f t="shared" si="3"/>
        <v>-0.16238386601146254</v>
      </c>
      <c r="H132" s="17" t="str">
        <f t="shared" si="5"/>
        <v/>
      </c>
    </row>
    <row r="133" spans="1:8" ht="18.75" x14ac:dyDescent="0.25">
      <c r="A133" s="3">
        <v>42396</v>
      </c>
      <c r="B133" s="1" t="s">
        <v>103</v>
      </c>
      <c r="C133" s="5">
        <v>350319</v>
      </c>
      <c r="D133" s="5">
        <v>289566</v>
      </c>
      <c r="F133" s="6">
        <f t="shared" si="4"/>
        <v>60753</v>
      </c>
      <c r="G133" s="16">
        <f t="shared" ref="G133:G196" si="6">(C133-D133)/C133</f>
        <v>0.17342193829052949</v>
      </c>
      <c r="H133" s="17">
        <f t="shared" si="5"/>
        <v>1</v>
      </c>
    </row>
    <row r="134" spans="1:8" ht="18.75" x14ac:dyDescent="0.25">
      <c r="A134" s="3">
        <v>42398</v>
      </c>
      <c r="B134" s="1" t="s">
        <v>104</v>
      </c>
      <c r="C134" s="5">
        <v>345692</v>
      </c>
      <c r="D134" s="5">
        <v>300000</v>
      </c>
      <c r="F134" s="6">
        <f t="shared" si="4"/>
        <v>45692</v>
      </c>
      <c r="G134" s="16">
        <f t="shared" si="6"/>
        <v>0.13217546255047846</v>
      </c>
      <c r="H134" s="17">
        <f t="shared" si="5"/>
        <v>1</v>
      </c>
    </row>
    <row r="135" spans="1:8" ht="18.75" x14ac:dyDescent="0.25">
      <c r="A135" s="3">
        <v>42401</v>
      </c>
      <c r="B135" s="1" t="s">
        <v>105</v>
      </c>
      <c r="C135" s="5">
        <v>295919</v>
      </c>
      <c r="D135" s="5">
        <v>325778</v>
      </c>
      <c r="F135" s="6">
        <f t="shared" si="4"/>
        <v>-29859</v>
      </c>
      <c r="G135" s="16">
        <f t="shared" si="6"/>
        <v>-0.10090261186338154</v>
      </c>
      <c r="H135" s="17" t="str">
        <f t="shared" si="5"/>
        <v/>
      </c>
    </row>
    <row r="136" spans="1:8" ht="18.75" x14ac:dyDescent="0.25">
      <c r="A136" s="3">
        <v>42401</v>
      </c>
      <c r="B136" s="1" t="s">
        <v>106</v>
      </c>
      <c r="C136" s="5">
        <v>176510</v>
      </c>
      <c r="D136" s="5">
        <v>395646</v>
      </c>
      <c r="F136" s="6">
        <f t="shared" si="4"/>
        <v>-219136</v>
      </c>
      <c r="G136" s="16">
        <f t="shared" si="6"/>
        <v>-1.2414933998073763</v>
      </c>
      <c r="H136" s="17" t="str">
        <f t="shared" si="5"/>
        <v/>
      </c>
    </row>
    <row r="137" spans="1:8" ht="18.75" x14ac:dyDescent="0.25">
      <c r="A137" s="3">
        <v>42402</v>
      </c>
      <c r="B137" s="1" t="s">
        <v>77</v>
      </c>
      <c r="C137" s="5">
        <v>106911</v>
      </c>
      <c r="D137" s="5">
        <v>116370</v>
      </c>
      <c r="F137" s="6">
        <f t="shared" si="4"/>
        <v>-9459</v>
      </c>
      <c r="G137" s="16">
        <f t="shared" si="6"/>
        <v>-8.8475460897381938E-2</v>
      </c>
      <c r="H137" s="17" t="str">
        <f t="shared" si="5"/>
        <v/>
      </c>
    </row>
    <row r="138" spans="1:8" ht="18.75" x14ac:dyDescent="0.25">
      <c r="A138" s="3">
        <v>42402</v>
      </c>
      <c r="B138" s="1" t="s">
        <v>107</v>
      </c>
      <c r="C138" s="5">
        <v>180452</v>
      </c>
      <c r="D138" s="5">
        <v>384243</v>
      </c>
      <c r="F138" s="6">
        <f t="shared" si="4"/>
        <v>-203791</v>
      </c>
      <c r="G138" s="16">
        <f t="shared" si="6"/>
        <v>-1.1293363332077229</v>
      </c>
      <c r="H138" s="17" t="str">
        <f t="shared" si="5"/>
        <v/>
      </c>
    </row>
    <row r="139" spans="1:8" ht="18.75" x14ac:dyDescent="0.25">
      <c r="A139" s="3">
        <v>42402</v>
      </c>
      <c r="B139" s="1" t="s">
        <v>108</v>
      </c>
      <c r="C139" s="5">
        <v>180452</v>
      </c>
      <c r="D139" s="5">
        <v>324963</v>
      </c>
      <c r="F139" s="6">
        <f t="shared" si="4"/>
        <v>-144511</v>
      </c>
      <c r="G139" s="16">
        <f t="shared" si="6"/>
        <v>-0.80082792099838185</v>
      </c>
      <c r="H139" s="17" t="str">
        <f t="shared" si="5"/>
        <v/>
      </c>
    </row>
    <row r="140" spans="1:8" ht="18.75" x14ac:dyDescent="0.25">
      <c r="A140" s="3">
        <v>42404</v>
      </c>
      <c r="B140" s="1" t="s">
        <v>109</v>
      </c>
      <c r="C140" s="5">
        <v>909074</v>
      </c>
      <c r="D140" s="5">
        <v>882919</v>
      </c>
      <c r="F140" s="6">
        <f t="shared" si="4"/>
        <v>26155</v>
      </c>
      <c r="G140" s="16">
        <f t="shared" si="6"/>
        <v>2.8771035141253627E-2</v>
      </c>
      <c r="H140" s="17">
        <f t="shared" si="5"/>
        <v>1</v>
      </c>
    </row>
    <row r="141" spans="1:8" ht="18.75" x14ac:dyDescent="0.25">
      <c r="A141" s="3">
        <v>42405</v>
      </c>
      <c r="B141" s="1" t="s">
        <v>110</v>
      </c>
      <c r="C141" s="5">
        <v>451164</v>
      </c>
      <c r="D141" s="5">
        <v>384000</v>
      </c>
      <c r="F141" s="6">
        <f t="shared" si="4"/>
        <v>67164</v>
      </c>
      <c r="G141" s="16">
        <f t="shared" si="6"/>
        <v>0.14886826076548662</v>
      </c>
      <c r="H141" s="17">
        <f t="shared" si="5"/>
        <v>1</v>
      </c>
    </row>
    <row r="142" spans="1:8" ht="18.75" x14ac:dyDescent="0.25">
      <c r="A142" s="3">
        <v>42405</v>
      </c>
      <c r="B142" s="1" t="s">
        <v>111</v>
      </c>
      <c r="C142" s="5">
        <v>714072</v>
      </c>
      <c r="D142" s="5">
        <v>805120</v>
      </c>
      <c r="F142" s="6">
        <f t="shared" si="4"/>
        <v>-91048</v>
      </c>
      <c r="G142" s="16">
        <f t="shared" si="6"/>
        <v>-0.1275053496006005</v>
      </c>
      <c r="H142" s="17" t="str">
        <f t="shared" si="5"/>
        <v/>
      </c>
    </row>
    <row r="143" spans="1:8" ht="18.75" x14ac:dyDescent="0.25">
      <c r="A143" s="3">
        <v>42408</v>
      </c>
      <c r="B143" s="1" t="s">
        <v>16</v>
      </c>
      <c r="C143" s="5">
        <v>1665644</v>
      </c>
      <c r="D143" s="5">
        <v>1311240</v>
      </c>
      <c r="F143" s="6">
        <f t="shared" si="4"/>
        <v>354404</v>
      </c>
      <c r="G143" s="16">
        <f t="shared" si="6"/>
        <v>0.21277295748671385</v>
      </c>
      <c r="H143" s="17">
        <f t="shared" si="5"/>
        <v>1</v>
      </c>
    </row>
    <row r="144" spans="1:8" ht="18.75" x14ac:dyDescent="0.25">
      <c r="A144" s="3">
        <v>42408</v>
      </c>
      <c r="B144" s="1" t="s">
        <v>112</v>
      </c>
      <c r="C144" s="5">
        <v>1747057</v>
      </c>
      <c r="D144" s="5">
        <v>1768832</v>
      </c>
      <c r="F144" s="6">
        <f t="shared" si="4"/>
        <v>-21775</v>
      </c>
      <c r="G144" s="16">
        <f t="shared" si="6"/>
        <v>-1.2463817723176748E-2</v>
      </c>
      <c r="H144" s="17" t="str">
        <f t="shared" si="5"/>
        <v/>
      </c>
    </row>
    <row r="145" spans="1:8" ht="18.75" x14ac:dyDescent="0.25">
      <c r="A145" s="3">
        <v>42412</v>
      </c>
      <c r="B145" s="1" t="s">
        <v>82</v>
      </c>
      <c r="C145" s="5">
        <v>393074</v>
      </c>
      <c r="D145" s="5">
        <v>626886</v>
      </c>
      <c r="F145" s="6">
        <f t="shared" si="4"/>
        <v>-233812</v>
      </c>
      <c r="G145" s="16">
        <f t="shared" si="6"/>
        <v>-0.59482947231310135</v>
      </c>
      <c r="H145" s="17" t="str">
        <f t="shared" si="5"/>
        <v/>
      </c>
    </row>
    <row r="146" spans="1:8" ht="18.75" x14ac:dyDescent="0.25">
      <c r="A146" s="3">
        <v>42415</v>
      </c>
      <c r="B146" s="1" t="s">
        <v>113</v>
      </c>
      <c r="C146" s="5">
        <v>590096</v>
      </c>
      <c r="D146" s="5">
        <v>954169</v>
      </c>
      <c r="F146" s="6">
        <f t="shared" si="4"/>
        <v>-364073</v>
      </c>
      <c r="G146" s="16">
        <f t="shared" si="6"/>
        <v>-0.61697249261137166</v>
      </c>
      <c r="H146" s="17" t="str">
        <f t="shared" si="5"/>
        <v/>
      </c>
    </row>
    <row r="147" spans="1:8" ht="18.75" x14ac:dyDescent="0.25">
      <c r="A147" s="3">
        <v>42415</v>
      </c>
      <c r="B147" s="1" t="s">
        <v>114</v>
      </c>
      <c r="C147" s="5">
        <v>167405</v>
      </c>
      <c r="D147" s="5">
        <v>123320</v>
      </c>
      <c r="F147" s="6">
        <f t="shared" si="4"/>
        <v>44085</v>
      </c>
      <c r="G147" s="16">
        <f t="shared" si="6"/>
        <v>0.26334338878767061</v>
      </c>
      <c r="H147" s="17">
        <f t="shared" si="5"/>
        <v>1</v>
      </c>
    </row>
    <row r="148" spans="1:8" ht="18.75" x14ac:dyDescent="0.25">
      <c r="A148" s="3">
        <v>42417</v>
      </c>
      <c r="B148" s="1" t="s">
        <v>115</v>
      </c>
      <c r="C148" s="5">
        <v>388268</v>
      </c>
      <c r="D148" s="5">
        <v>391640</v>
      </c>
      <c r="F148" s="6">
        <f t="shared" si="4"/>
        <v>-3372</v>
      </c>
      <c r="G148" s="16">
        <f t="shared" si="6"/>
        <v>-8.6847229233416087E-3</v>
      </c>
      <c r="H148" s="17" t="str">
        <f t="shared" si="5"/>
        <v/>
      </c>
    </row>
    <row r="149" spans="1:8" ht="18.75" x14ac:dyDescent="0.25">
      <c r="A149" s="3">
        <v>42418</v>
      </c>
      <c r="B149" s="1" t="s">
        <v>116</v>
      </c>
      <c r="C149" s="5">
        <v>351366</v>
      </c>
      <c r="D149" s="5">
        <v>453820</v>
      </c>
      <c r="F149" s="6">
        <f t="shared" si="4"/>
        <v>-102454</v>
      </c>
      <c r="G149" s="16">
        <f t="shared" si="6"/>
        <v>-0.29158768919018913</v>
      </c>
      <c r="H149" s="17" t="str">
        <f t="shared" si="5"/>
        <v/>
      </c>
    </row>
    <row r="150" spans="1:8" ht="18.75" x14ac:dyDescent="0.25">
      <c r="A150" s="3">
        <v>42418</v>
      </c>
      <c r="B150" s="1" t="s">
        <v>117</v>
      </c>
      <c r="C150" s="5">
        <v>411031</v>
      </c>
      <c r="D150" s="5">
        <v>413290</v>
      </c>
      <c r="F150" s="6">
        <f t="shared" si="4"/>
        <v>-2259</v>
      </c>
      <c r="G150" s="16">
        <f t="shared" si="6"/>
        <v>-5.4959358296576173E-3</v>
      </c>
      <c r="H150" s="17" t="str">
        <f t="shared" si="5"/>
        <v/>
      </c>
    </row>
    <row r="151" spans="1:8" ht="18.75" x14ac:dyDescent="0.25">
      <c r="A151" s="3">
        <v>42418</v>
      </c>
      <c r="B151" s="1" t="s">
        <v>118</v>
      </c>
      <c r="C151" s="5">
        <v>411031</v>
      </c>
      <c r="D151" s="5">
        <v>436450</v>
      </c>
      <c r="F151" s="6">
        <f t="shared" si="4"/>
        <v>-25419</v>
      </c>
      <c r="G151" s="16">
        <f t="shared" si="6"/>
        <v>-6.1842050842880462E-2</v>
      </c>
      <c r="H151" s="17" t="str">
        <f t="shared" si="5"/>
        <v/>
      </c>
    </row>
    <row r="152" spans="1:8" ht="18.75" x14ac:dyDescent="0.25">
      <c r="A152" s="3">
        <v>42418</v>
      </c>
      <c r="B152" s="1" t="s">
        <v>119</v>
      </c>
      <c r="C152" s="5">
        <v>411031</v>
      </c>
      <c r="D152" s="5">
        <v>494350</v>
      </c>
      <c r="F152" s="6">
        <f t="shared" si="4"/>
        <v>-83319</v>
      </c>
      <c r="G152" s="16">
        <f t="shared" si="6"/>
        <v>-0.20270733837593757</v>
      </c>
      <c r="H152" s="17" t="str">
        <f t="shared" si="5"/>
        <v/>
      </c>
    </row>
    <row r="153" spans="1:8" ht="18.75" x14ac:dyDescent="0.25">
      <c r="A153" s="3">
        <v>42419</v>
      </c>
      <c r="B153" s="1" t="s">
        <v>120</v>
      </c>
      <c r="C153" s="5">
        <v>371938</v>
      </c>
      <c r="D153" s="5">
        <v>317696</v>
      </c>
      <c r="F153" s="6">
        <f t="shared" si="4"/>
        <v>54242</v>
      </c>
      <c r="G153" s="16">
        <f t="shared" si="6"/>
        <v>0.14583613397931913</v>
      </c>
      <c r="H153" s="17">
        <f t="shared" si="5"/>
        <v>1</v>
      </c>
    </row>
    <row r="154" spans="1:8" ht="18.75" x14ac:dyDescent="0.25">
      <c r="A154" s="3">
        <v>42419</v>
      </c>
      <c r="B154" s="1" t="s">
        <v>121</v>
      </c>
      <c r="C154" s="5">
        <v>52470</v>
      </c>
      <c r="D154" s="5">
        <v>63511</v>
      </c>
      <c r="F154" s="6">
        <f t="shared" si="4"/>
        <v>-11041</v>
      </c>
      <c r="G154" s="16">
        <f t="shared" si="6"/>
        <v>-0.21042500476462742</v>
      </c>
      <c r="H154" s="17" t="str">
        <f t="shared" si="5"/>
        <v/>
      </c>
    </row>
    <row r="155" spans="1:8" ht="18.75" x14ac:dyDescent="0.25">
      <c r="A155" s="3">
        <v>42422</v>
      </c>
      <c r="B155" s="1" t="s">
        <v>122</v>
      </c>
      <c r="C155" s="5">
        <v>141509</v>
      </c>
      <c r="D155" s="5">
        <v>154840</v>
      </c>
      <c r="F155" s="6">
        <f t="shared" si="4"/>
        <v>-13331</v>
      </c>
      <c r="G155" s="16">
        <f t="shared" si="6"/>
        <v>-9.4206022231801509E-2</v>
      </c>
      <c r="H155" s="17" t="str">
        <f t="shared" si="5"/>
        <v/>
      </c>
    </row>
    <row r="156" spans="1:8" ht="18.75" x14ac:dyDescent="0.25">
      <c r="A156" s="3">
        <v>42422</v>
      </c>
      <c r="B156" s="1" t="s">
        <v>123</v>
      </c>
      <c r="C156" s="5">
        <v>424526</v>
      </c>
      <c r="D156" s="5">
        <v>456680</v>
      </c>
      <c r="F156" s="6">
        <f t="shared" si="4"/>
        <v>-32154</v>
      </c>
      <c r="G156" s="16">
        <f t="shared" si="6"/>
        <v>-7.5740944017563122E-2</v>
      </c>
      <c r="H156" s="17" t="str">
        <f t="shared" si="5"/>
        <v/>
      </c>
    </row>
    <row r="157" spans="1:8" ht="18.75" x14ac:dyDescent="0.25">
      <c r="A157" s="3">
        <v>42423</v>
      </c>
      <c r="B157" s="1" t="s">
        <v>124</v>
      </c>
      <c r="C157" s="5">
        <v>338554</v>
      </c>
      <c r="D157" s="5">
        <v>291200</v>
      </c>
      <c r="F157" s="6">
        <f t="shared" si="4"/>
        <v>47354</v>
      </c>
      <c r="G157" s="16">
        <f t="shared" si="6"/>
        <v>0.13987133514889796</v>
      </c>
      <c r="H157" s="17">
        <f t="shared" si="5"/>
        <v>1</v>
      </c>
    </row>
    <row r="158" spans="1:8" ht="18.75" x14ac:dyDescent="0.25">
      <c r="A158" s="3">
        <v>42424</v>
      </c>
      <c r="B158" s="1" t="s">
        <v>249</v>
      </c>
      <c r="C158" s="5">
        <v>356917</v>
      </c>
      <c r="D158" s="5">
        <v>335160</v>
      </c>
      <c r="F158" s="6">
        <f t="shared" si="4"/>
        <v>21757</v>
      </c>
      <c r="G158" s="16">
        <f t="shared" si="6"/>
        <v>6.0958149934018276E-2</v>
      </c>
      <c r="H158" s="17">
        <f t="shared" si="5"/>
        <v>1</v>
      </c>
    </row>
    <row r="159" spans="1:8" ht="18.75" x14ac:dyDescent="0.25">
      <c r="A159" s="3">
        <v>42424</v>
      </c>
      <c r="B159" s="1" t="s">
        <v>125</v>
      </c>
      <c r="C159" s="5">
        <v>883390</v>
      </c>
      <c r="D159" s="5">
        <v>1137336</v>
      </c>
      <c r="F159" s="6">
        <f t="shared" si="4"/>
        <v>-253946</v>
      </c>
      <c r="G159" s="16">
        <f t="shared" si="6"/>
        <v>-0.28746759641834296</v>
      </c>
      <c r="H159" s="17" t="str">
        <f t="shared" si="5"/>
        <v/>
      </c>
    </row>
    <row r="160" spans="1:8" ht="18.75" x14ac:dyDescent="0.25">
      <c r="A160" s="3">
        <v>42424</v>
      </c>
      <c r="B160" s="1" t="s">
        <v>6</v>
      </c>
      <c r="C160" s="5">
        <v>883390</v>
      </c>
      <c r="D160" s="5">
        <v>1349496</v>
      </c>
      <c r="F160" s="6">
        <f t="shared" si="4"/>
        <v>-466106</v>
      </c>
      <c r="G160" s="16">
        <f t="shared" si="6"/>
        <v>-0.52763332163597054</v>
      </c>
      <c r="H160" s="17" t="str">
        <f t="shared" si="5"/>
        <v/>
      </c>
    </row>
    <row r="161" spans="1:8" ht="18.75" x14ac:dyDescent="0.25">
      <c r="A161" s="3">
        <v>42424</v>
      </c>
      <c r="B161" s="1" t="s">
        <v>250</v>
      </c>
      <c r="C161" s="5">
        <v>365535</v>
      </c>
      <c r="D161" s="5">
        <v>439640</v>
      </c>
      <c r="F161" s="6">
        <f t="shared" si="4"/>
        <v>-74105</v>
      </c>
      <c r="G161" s="16">
        <f t="shared" si="6"/>
        <v>-0.20273024470980891</v>
      </c>
      <c r="H161" s="17" t="str">
        <f t="shared" si="5"/>
        <v/>
      </c>
    </row>
    <row r="162" spans="1:8" ht="18.75" x14ac:dyDescent="0.25">
      <c r="A162" s="3">
        <v>42424</v>
      </c>
      <c r="B162" s="1" t="s">
        <v>126</v>
      </c>
      <c r="C162" s="5">
        <v>410558</v>
      </c>
      <c r="D162" s="5">
        <v>452120</v>
      </c>
      <c r="F162" s="6">
        <f t="shared" si="4"/>
        <v>-41562</v>
      </c>
      <c r="G162" s="16">
        <f t="shared" si="6"/>
        <v>-0.10123295612312998</v>
      </c>
      <c r="H162" s="17" t="str">
        <f t="shared" si="5"/>
        <v/>
      </c>
    </row>
    <row r="163" spans="1:8" ht="18.75" x14ac:dyDescent="0.25">
      <c r="A163" s="3">
        <v>42425</v>
      </c>
      <c r="B163" s="1" t="s">
        <v>127</v>
      </c>
      <c r="C163" s="5">
        <v>740979</v>
      </c>
      <c r="D163" s="5">
        <v>450000</v>
      </c>
      <c r="F163" s="6">
        <f t="shared" si="4"/>
        <v>290979</v>
      </c>
      <c r="G163" s="16">
        <f t="shared" si="6"/>
        <v>0.39269533954403568</v>
      </c>
      <c r="H163" s="17">
        <f t="shared" si="5"/>
        <v>1</v>
      </c>
    </row>
    <row r="164" spans="1:8" ht="18.75" x14ac:dyDescent="0.25">
      <c r="A164" s="3">
        <v>42426</v>
      </c>
      <c r="B164" s="1" t="s">
        <v>110</v>
      </c>
      <c r="C164" s="5">
        <v>451164</v>
      </c>
      <c r="D164" s="5">
        <v>384000</v>
      </c>
      <c r="F164" s="6">
        <f t="shared" si="4"/>
        <v>67164</v>
      </c>
      <c r="G164" s="16">
        <f t="shared" si="6"/>
        <v>0.14886826076548662</v>
      </c>
      <c r="H164" s="17">
        <f t="shared" si="5"/>
        <v>1</v>
      </c>
    </row>
    <row r="165" spans="1:8" ht="18.75" x14ac:dyDescent="0.25">
      <c r="A165" s="3">
        <v>42426</v>
      </c>
      <c r="B165" s="1" t="s">
        <v>128</v>
      </c>
      <c r="C165" s="5">
        <v>305510</v>
      </c>
      <c r="D165" s="5">
        <v>190000</v>
      </c>
      <c r="F165" s="6">
        <f t="shared" si="4"/>
        <v>115510</v>
      </c>
      <c r="G165" s="16">
        <f t="shared" si="6"/>
        <v>0.37808909691990444</v>
      </c>
      <c r="H165" s="17">
        <f t="shared" si="5"/>
        <v>1</v>
      </c>
    </row>
    <row r="166" spans="1:8" ht="18.75" x14ac:dyDescent="0.25">
      <c r="A166" s="3">
        <v>42429</v>
      </c>
      <c r="B166" s="1" t="s">
        <v>129</v>
      </c>
      <c r="C166" s="5">
        <v>336872</v>
      </c>
      <c r="D166" s="5">
        <v>390096</v>
      </c>
      <c r="F166" s="6">
        <f t="shared" si="4"/>
        <v>-53224</v>
      </c>
      <c r="G166" s="16">
        <f t="shared" si="6"/>
        <v>-0.15799472796789285</v>
      </c>
      <c r="H166" s="17" t="str">
        <f t="shared" si="5"/>
        <v/>
      </c>
    </row>
    <row r="167" spans="1:8" ht="18.75" x14ac:dyDescent="0.25">
      <c r="A167" s="3">
        <v>42429</v>
      </c>
      <c r="B167" s="1" t="s">
        <v>40</v>
      </c>
      <c r="C167" s="5">
        <v>1153223</v>
      </c>
      <c r="D167" s="5">
        <v>1251944</v>
      </c>
      <c r="F167" s="6">
        <f t="shared" si="4"/>
        <v>-98721</v>
      </c>
      <c r="G167" s="16">
        <f t="shared" si="6"/>
        <v>-8.5604432100296293E-2</v>
      </c>
      <c r="H167" s="17" t="str">
        <f t="shared" si="5"/>
        <v/>
      </c>
    </row>
    <row r="168" spans="1:8" ht="18.75" x14ac:dyDescent="0.25">
      <c r="A168" s="3">
        <v>42429</v>
      </c>
      <c r="B168" s="1" t="s">
        <v>82</v>
      </c>
      <c r="C168" s="5">
        <v>151961</v>
      </c>
      <c r="D168" s="5">
        <v>245106</v>
      </c>
      <c r="F168" s="6">
        <f t="shared" si="4"/>
        <v>-93145</v>
      </c>
      <c r="G168" s="16">
        <f t="shared" si="6"/>
        <v>-0.61295332355012144</v>
      </c>
      <c r="H168" s="17" t="str">
        <f t="shared" si="5"/>
        <v/>
      </c>
    </row>
    <row r="169" spans="1:8" ht="18.75" x14ac:dyDescent="0.25">
      <c r="A169" s="3">
        <v>42430</v>
      </c>
      <c r="B169" s="1" t="s">
        <v>130</v>
      </c>
      <c r="C169" s="5">
        <v>369933</v>
      </c>
      <c r="D169" s="5">
        <v>235714</v>
      </c>
      <c r="F169" s="6">
        <f t="shared" si="4"/>
        <v>134219</v>
      </c>
      <c r="G169" s="16">
        <f t="shared" si="6"/>
        <v>0.36281975384731829</v>
      </c>
      <c r="H169" s="17">
        <f t="shared" si="5"/>
        <v>1</v>
      </c>
    </row>
    <row r="170" spans="1:8" ht="18.75" x14ac:dyDescent="0.25">
      <c r="A170" s="3">
        <v>42430</v>
      </c>
      <c r="B170" s="1" t="s">
        <v>40</v>
      </c>
      <c r="C170" s="5">
        <v>407943</v>
      </c>
      <c r="D170" s="5">
        <v>453944</v>
      </c>
      <c r="F170" s="6">
        <f t="shared" si="4"/>
        <v>-46001</v>
      </c>
      <c r="G170" s="16">
        <f t="shared" si="6"/>
        <v>-0.11276330271631085</v>
      </c>
      <c r="H170" s="17" t="str">
        <f t="shared" si="5"/>
        <v/>
      </c>
    </row>
    <row r="171" spans="1:8" ht="18.75" x14ac:dyDescent="0.25">
      <c r="A171" s="3">
        <v>42431</v>
      </c>
      <c r="B171" s="1" t="s">
        <v>131</v>
      </c>
      <c r="C171" s="5">
        <v>3326478</v>
      </c>
      <c r="D171" s="5">
        <v>2020196</v>
      </c>
      <c r="F171" s="6">
        <f t="shared" si="4"/>
        <v>1306282</v>
      </c>
      <c r="G171" s="16">
        <f t="shared" si="6"/>
        <v>0.3926922108007328</v>
      </c>
      <c r="H171" s="17">
        <f t="shared" si="5"/>
        <v>1</v>
      </c>
    </row>
    <row r="172" spans="1:8" ht="18.75" x14ac:dyDescent="0.25">
      <c r="A172" s="3">
        <v>42431</v>
      </c>
      <c r="B172" s="1" t="s">
        <v>132</v>
      </c>
      <c r="C172" s="5">
        <v>441695</v>
      </c>
      <c r="D172" s="5">
        <v>632239</v>
      </c>
      <c r="F172" s="6">
        <f t="shared" si="4"/>
        <v>-190544</v>
      </c>
      <c r="G172" s="16">
        <f t="shared" si="6"/>
        <v>-0.43139270310961186</v>
      </c>
      <c r="H172" s="17" t="str">
        <f t="shared" si="5"/>
        <v/>
      </c>
    </row>
    <row r="173" spans="1:8" ht="18.75" x14ac:dyDescent="0.25">
      <c r="A173" s="3">
        <v>42432</v>
      </c>
      <c r="B173" s="1" t="s">
        <v>133</v>
      </c>
      <c r="C173" s="5">
        <v>814772</v>
      </c>
      <c r="D173" s="5">
        <v>1065520</v>
      </c>
      <c r="F173" s="6">
        <f t="shared" si="4"/>
        <v>-250748</v>
      </c>
      <c r="G173" s="16">
        <f t="shared" si="6"/>
        <v>-0.30775235280544744</v>
      </c>
      <c r="H173" s="17" t="str">
        <f t="shared" si="5"/>
        <v/>
      </c>
    </row>
    <row r="174" spans="1:8" ht="18.75" x14ac:dyDescent="0.25">
      <c r="A174" s="3">
        <v>42432</v>
      </c>
      <c r="B174" s="1" t="s">
        <v>134</v>
      </c>
      <c r="C174" s="5">
        <v>1235965</v>
      </c>
      <c r="D174" s="5">
        <v>1010775</v>
      </c>
      <c r="F174" s="6">
        <f t="shared" si="4"/>
        <v>225190</v>
      </c>
      <c r="G174" s="16">
        <f t="shared" si="6"/>
        <v>0.18219771595473983</v>
      </c>
      <c r="H174" s="17">
        <f t="shared" si="5"/>
        <v>1</v>
      </c>
    </row>
    <row r="175" spans="1:8" ht="18.75" x14ac:dyDescent="0.25">
      <c r="A175" s="3">
        <v>42433</v>
      </c>
      <c r="B175" s="1" t="s">
        <v>251</v>
      </c>
      <c r="C175" s="5">
        <v>460547</v>
      </c>
      <c r="D175" s="5">
        <v>548660</v>
      </c>
      <c r="F175" s="6">
        <f t="shared" si="4"/>
        <v>-88113</v>
      </c>
      <c r="G175" s="16">
        <f t="shared" si="6"/>
        <v>-0.19132249260118944</v>
      </c>
      <c r="H175" s="17" t="str">
        <f t="shared" si="5"/>
        <v/>
      </c>
    </row>
    <row r="176" spans="1:8" ht="18.75" x14ac:dyDescent="0.25">
      <c r="A176" s="3">
        <v>42436</v>
      </c>
      <c r="B176" s="1" t="s">
        <v>135</v>
      </c>
      <c r="C176" s="5">
        <v>486794</v>
      </c>
      <c r="D176" s="5">
        <v>543162</v>
      </c>
      <c r="F176" s="6">
        <f t="shared" si="4"/>
        <v>-56368</v>
      </c>
      <c r="G176" s="16">
        <f t="shared" si="6"/>
        <v>-0.11579436065358242</v>
      </c>
      <c r="H176" s="17" t="str">
        <f t="shared" si="5"/>
        <v/>
      </c>
    </row>
    <row r="177" spans="1:8" ht="18.75" x14ac:dyDescent="0.25">
      <c r="A177" s="3">
        <v>42437</v>
      </c>
      <c r="B177" s="1" t="s">
        <v>136</v>
      </c>
      <c r="C177" s="5">
        <v>424526</v>
      </c>
      <c r="D177" s="5">
        <v>609560</v>
      </c>
      <c r="F177" s="6">
        <f t="shared" si="4"/>
        <v>-185034</v>
      </c>
      <c r="G177" s="16">
        <f t="shared" si="6"/>
        <v>-0.43586022999769153</v>
      </c>
      <c r="H177" s="17" t="str">
        <f t="shared" si="5"/>
        <v/>
      </c>
    </row>
    <row r="178" spans="1:8" ht="18.75" x14ac:dyDescent="0.25">
      <c r="A178" s="3">
        <v>42437</v>
      </c>
      <c r="B178" s="1" t="s">
        <v>137</v>
      </c>
      <c r="C178" s="5">
        <v>178757</v>
      </c>
      <c r="D178" s="5">
        <v>255690</v>
      </c>
      <c r="F178" s="6">
        <f t="shared" si="4"/>
        <v>-76933</v>
      </c>
      <c r="G178" s="16">
        <f t="shared" si="6"/>
        <v>-0.43037755164832708</v>
      </c>
      <c r="H178" s="17" t="str">
        <f t="shared" si="5"/>
        <v/>
      </c>
    </row>
    <row r="179" spans="1:8" ht="18.75" x14ac:dyDescent="0.25">
      <c r="A179" s="3">
        <v>42440</v>
      </c>
      <c r="B179" s="1" t="s">
        <v>138</v>
      </c>
      <c r="C179" s="5">
        <v>386649</v>
      </c>
      <c r="D179" s="5">
        <v>475155</v>
      </c>
      <c r="F179" s="6">
        <f t="shared" si="4"/>
        <v>-88506</v>
      </c>
      <c r="G179" s="16">
        <f t="shared" si="6"/>
        <v>-0.22890528618980005</v>
      </c>
      <c r="H179" s="17" t="str">
        <f t="shared" si="5"/>
        <v/>
      </c>
    </row>
    <row r="180" spans="1:8" ht="18.75" x14ac:dyDescent="0.25">
      <c r="A180" s="3">
        <v>42443</v>
      </c>
      <c r="B180" s="1" t="s">
        <v>139</v>
      </c>
      <c r="C180" s="5">
        <v>325331</v>
      </c>
      <c r="D180" s="5">
        <v>345994</v>
      </c>
      <c r="F180" s="6">
        <f t="shared" si="4"/>
        <v>-20663</v>
      </c>
      <c r="G180" s="16">
        <f t="shared" si="6"/>
        <v>-6.3513775201256562E-2</v>
      </c>
      <c r="H180" s="17" t="str">
        <f t="shared" si="5"/>
        <v/>
      </c>
    </row>
    <row r="181" spans="1:8" ht="18.75" x14ac:dyDescent="0.25">
      <c r="A181" s="3">
        <v>42443</v>
      </c>
      <c r="B181" s="1" t="s">
        <v>140</v>
      </c>
      <c r="C181" s="5">
        <v>1648120</v>
      </c>
      <c r="D181" s="5">
        <v>1762520</v>
      </c>
      <c r="F181" s="6">
        <f t="shared" si="4"/>
        <v>-114400</v>
      </c>
      <c r="G181" s="16">
        <f t="shared" si="6"/>
        <v>-6.9412421425624343E-2</v>
      </c>
      <c r="H181" s="17" t="str">
        <f t="shared" si="5"/>
        <v/>
      </c>
    </row>
    <row r="182" spans="1:8" ht="18.75" x14ac:dyDescent="0.25">
      <c r="A182" s="3">
        <v>42444</v>
      </c>
      <c r="B182" s="1" t="s">
        <v>141</v>
      </c>
      <c r="C182" s="5">
        <v>429838</v>
      </c>
      <c r="D182" s="5">
        <v>617760</v>
      </c>
      <c r="F182" s="6">
        <f t="shared" si="4"/>
        <v>-187922</v>
      </c>
      <c r="G182" s="16">
        <f t="shared" si="6"/>
        <v>-0.43719261675328847</v>
      </c>
      <c r="H182" s="17" t="str">
        <f t="shared" si="5"/>
        <v/>
      </c>
    </row>
    <row r="183" spans="1:8" ht="18.75" x14ac:dyDescent="0.25">
      <c r="A183" s="3">
        <v>42445</v>
      </c>
      <c r="B183" s="1" t="s">
        <v>142</v>
      </c>
      <c r="C183" s="5">
        <v>135666</v>
      </c>
      <c r="D183" s="5">
        <v>124800</v>
      </c>
      <c r="F183" s="6">
        <f t="shared" si="4"/>
        <v>10866</v>
      </c>
      <c r="G183" s="16">
        <f t="shared" si="6"/>
        <v>8.0093759674494711E-2</v>
      </c>
      <c r="H183" s="17">
        <f t="shared" si="5"/>
        <v>1</v>
      </c>
    </row>
    <row r="184" spans="1:8" ht="18.75" x14ac:dyDescent="0.25">
      <c r="A184" s="3">
        <v>42447</v>
      </c>
      <c r="B184" s="1" t="s">
        <v>94</v>
      </c>
      <c r="C184" s="5">
        <v>397191</v>
      </c>
      <c r="D184" s="5">
        <v>498000</v>
      </c>
      <c r="F184" s="6">
        <f t="shared" si="4"/>
        <v>-100809</v>
      </c>
      <c r="G184" s="16">
        <f t="shared" si="6"/>
        <v>-0.25380484452064622</v>
      </c>
      <c r="H184" s="17" t="str">
        <f t="shared" si="5"/>
        <v/>
      </c>
    </row>
    <row r="185" spans="1:8" ht="18.75" x14ac:dyDescent="0.25">
      <c r="A185" s="3">
        <v>42447</v>
      </c>
      <c r="B185" s="1" t="s">
        <v>104</v>
      </c>
      <c r="C185" s="5">
        <v>345692</v>
      </c>
      <c r="D185" s="5">
        <v>300000</v>
      </c>
      <c r="F185" s="6">
        <f t="shared" si="4"/>
        <v>45692</v>
      </c>
      <c r="G185" s="16">
        <f t="shared" si="6"/>
        <v>0.13217546255047846</v>
      </c>
      <c r="H185" s="17">
        <f t="shared" si="5"/>
        <v>1</v>
      </c>
    </row>
    <row r="186" spans="1:8" ht="18.75" x14ac:dyDescent="0.25">
      <c r="A186" s="3">
        <v>42450</v>
      </c>
      <c r="B186" s="1" t="s">
        <v>143</v>
      </c>
      <c r="C186" s="5">
        <v>427180</v>
      </c>
      <c r="D186" s="5">
        <v>426963</v>
      </c>
      <c r="F186" s="6">
        <f t="shared" si="4"/>
        <v>217</v>
      </c>
      <c r="G186" s="16">
        <f t="shared" si="6"/>
        <v>5.0798258345428155E-4</v>
      </c>
      <c r="H186" s="17">
        <f t="shared" si="5"/>
        <v>1</v>
      </c>
    </row>
    <row r="187" spans="1:8" ht="18.75" x14ac:dyDescent="0.25">
      <c r="A187" s="3">
        <v>42450</v>
      </c>
      <c r="B187" s="1" t="s">
        <v>252</v>
      </c>
      <c r="C187" s="5">
        <v>1714114</v>
      </c>
      <c r="D187" s="5">
        <v>1661305</v>
      </c>
      <c r="F187" s="6">
        <f t="shared" ref="F187:F250" si="7">C187-D187</f>
        <v>52809</v>
      </c>
      <c r="G187" s="16">
        <f t="shared" si="6"/>
        <v>3.0808335968319493E-2</v>
      </c>
      <c r="H187" s="17">
        <f t="shared" ref="H187:H250" si="8">IF(F187&gt;1,1,"")</f>
        <v>1</v>
      </c>
    </row>
    <row r="188" spans="1:8" ht="18.75" x14ac:dyDescent="0.25">
      <c r="A188" s="3">
        <v>42453</v>
      </c>
      <c r="B188" s="1" t="s">
        <v>21</v>
      </c>
      <c r="C188" s="5">
        <v>790330</v>
      </c>
      <c r="D188" s="5">
        <v>889683</v>
      </c>
      <c r="F188" s="6">
        <f t="shared" si="7"/>
        <v>-99353</v>
      </c>
      <c r="G188" s="16">
        <f t="shared" si="6"/>
        <v>-0.12571077904166614</v>
      </c>
      <c r="H188" s="17" t="str">
        <f t="shared" si="8"/>
        <v/>
      </c>
    </row>
    <row r="189" spans="1:8" ht="18.75" x14ac:dyDescent="0.25">
      <c r="A189" s="3">
        <v>42456</v>
      </c>
      <c r="B189" s="1" t="s">
        <v>144</v>
      </c>
      <c r="C189" s="5">
        <v>294875</v>
      </c>
      <c r="D189" s="5">
        <v>371010</v>
      </c>
      <c r="F189" s="6">
        <f t="shared" si="7"/>
        <v>-76135</v>
      </c>
      <c r="G189" s="16">
        <f t="shared" si="6"/>
        <v>-0.25819415006358626</v>
      </c>
      <c r="H189" s="17" t="str">
        <f t="shared" si="8"/>
        <v/>
      </c>
    </row>
    <row r="190" spans="1:8" ht="18.75" x14ac:dyDescent="0.25">
      <c r="A190" s="3">
        <v>42458</v>
      </c>
      <c r="B190" s="1" t="s">
        <v>145</v>
      </c>
      <c r="C190" s="5">
        <v>42071</v>
      </c>
      <c r="D190" s="5">
        <v>66560</v>
      </c>
      <c r="F190" s="6">
        <f t="shared" si="7"/>
        <v>-24489</v>
      </c>
      <c r="G190" s="16">
        <f t="shared" si="6"/>
        <v>-0.58208742364098787</v>
      </c>
      <c r="H190" s="17" t="str">
        <f t="shared" si="8"/>
        <v/>
      </c>
    </row>
    <row r="191" spans="1:8" ht="18.75" x14ac:dyDescent="0.25">
      <c r="A191" s="3">
        <v>42458</v>
      </c>
      <c r="B191" s="1" t="s">
        <v>146</v>
      </c>
      <c r="C191" s="5">
        <v>128273</v>
      </c>
      <c r="D191" s="5">
        <v>177854</v>
      </c>
      <c r="F191" s="6">
        <f t="shared" si="7"/>
        <v>-49581</v>
      </c>
      <c r="G191" s="16">
        <f t="shared" si="6"/>
        <v>-0.38652717251487062</v>
      </c>
      <c r="H191" s="17" t="str">
        <f t="shared" si="8"/>
        <v/>
      </c>
    </row>
    <row r="192" spans="1:8" ht="18.75" x14ac:dyDescent="0.25">
      <c r="A192" s="3">
        <v>42459</v>
      </c>
      <c r="B192" s="1" t="s">
        <v>110</v>
      </c>
      <c r="C192" s="5">
        <v>451164</v>
      </c>
      <c r="D192" s="5">
        <v>330000</v>
      </c>
      <c r="F192" s="6">
        <f t="shared" si="7"/>
        <v>121164</v>
      </c>
      <c r="G192" s="16">
        <f t="shared" si="6"/>
        <v>0.26855866159534003</v>
      </c>
      <c r="H192" s="17">
        <f t="shared" si="8"/>
        <v>1</v>
      </c>
    </row>
    <row r="193" spans="1:8" ht="18.75" x14ac:dyDescent="0.25">
      <c r="A193" s="3">
        <v>42459</v>
      </c>
      <c r="B193" s="1" t="s">
        <v>147</v>
      </c>
      <c r="C193" s="5">
        <v>427180</v>
      </c>
      <c r="D193" s="5">
        <v>676563</v>
      </c>
      <c r="F193" s="6">
        <f t="shared" si="7"/>
        <v>-249383</v>
      </c>
      <c r="G193" s="16">
        <f t="shared" si="6"/>
        <v>-0.58378903506718482</v>
      </c>
      <c r="H193" s="17" t="str">
        <f t="shared" si="8"/>
        <v/>
      </c>
    </row>
    <row r="194" spans="1:8" ht="18.75" x14ac:dyDescent="0.25">
      <c r="A194" s="3">
        <v>42459</v>
      </c>
      <c r="B194" s="1" t="s">
        <v>148</v>
      </c>
      <c r="C194" s="5">
        <v>56870</v>
      </c>
      <c r="D194" s="5">
        <v>64600</v>
      </c>
      <c r="F194" s="6">
        <f t="shared" si="7"/>
        <v>-7730</v>
      </c>
      <c r="G194" s="16">
        <f t="shared" si="6"/>
        <v>-0.13592403727800245</v>
      </c>
      <c r="H194" s="17" t="str">
        <f t="shared" si="8"/>
        <v/>
      </c>
    </row>
    <row r="195" spans="1:8" ht="18.75" x14ac:dyDescent="0.25">
      <c r="A195" s="3">
        <v>42459</v>
      </c>
      <c r="B195" s="1" t="s">
        <v>149</v>
      </c>
      <c r="C195" s="5">
        <v>285396</v>
      </c>
      <c r="D195" s="5">
        <v>370593</v>
      </c>
      <c r="F195" s="6">
        <f t="shared" si="7"/>
        <v>-85197</v>
      </c>
      <c r="G195" s="16">
        <f t="shared" si="6"/>
        <v>-0.29852205356767442</v>
      </c>
      <c r="H195" s="17" t="str">
        <f t="shared" si="8"/>
        <v/>
      </c>
    </row>
    <row r="196" spans="1:8" ht="18.75" x14ac:dyDescent="0.25">
      <c r="A196" s="3">
        <v>42459</v>
      </c>
      <c r="B196" s="1" t="s">
        <v>150</v>
      </c>
      <c r="C196" s="5">
        <v>473805</v>
      </c>
      <c r="D196" s="5">
        <v>467766</v>
      </c>
      <c r="F196" s="6">
        <f t="shared" si="7"/>
        <v>6039</v>
      </c>
      <c r="G196" s="16">
        <f t="shared" si="6"/>
        <v>1.2745749833792383E-2</v>
      </c>
      <c r="H196" s="17">
        <f t="shared" si="8"/>
        <v>1</v>
      </c>
    </row>
    <row r="197" spans="1:8" ht="18.75" x14ac:dyDescent="0.25">
      <c r="A197" s="3">
        <v>42466</v>
      </c>
      <c r="B197" s="1" t="s">
        <v>151</v>
      </c>
      <c r="C197" s="5">
        <v>379847</v>
      </c>
      <c r="D197" s="5">
        <v>489363</v>
      </c>
      <c r="F197" s="6">
        <f t="shared" si="7"/>
        <v>-109516</v>
      </c>
      <c r="G197" s="16">
        <f t="shared" ref="G197:G260" si="9">(C197-D197)/C197</f>
        <v>-0.28831608516060414</v>
      </c>
      <c r="H197" s="17" t="str">
        <f t="shared" si="8"/>
        <v/>
      </c>
    </row>
    <row r="198" spans="1:8" ht="18.75" x14ac:dyDescent="0.25">
      <c r="A198" s="3">
        <v>42466</v>
      </c>
      <c r="B198" s="1" t="s">
        <v>152</v>
      </c>
      <c r="C198" s="5">
        <v>759694</v>
      </c>
      <c r="D198" s="5">
        <v>978726</v>
      </c>
      <c r="F198" s="6">
        <f t="shared" si="7"/>
        <v>-219032</v>
      </c>
      <c r="G198" s="16">
        <f t="shared" si="9"/>
        <v>-0.28831608516060414</v>
      </c>
      <c r="H198" s="17" t="str">
        <f t="shared" si="8"/>
        <v/>
      </c>
    </row>
    <row r="199" spans="1:8" ht="18.75" x14ac:dyDescent="0.25">
      <c r="A199" s="3">
        <v>42468</v>
      </c>
      <c r="B199" s="1" t="s">
        <v>153</v>
      </c>
      <c r="C199" s="5">
        <v>290763</v>
      </c>
      <c r="D199" s="5">
        <v>390489</v>
      </c>
      <c r="F199" s="6">
        <f t="shared" si="7"/>
        <v>-99726</v>
      </c>
      <c r="G199" s="16">
        <f t="shared" si="9"/>
        <v>-0.34298036545227556</v>
      </c>
      <c r="H199" s="17" t="str">
        <f t="shared" si="8"/>
        <v/>
      </c>
    </row>
    <row r="200" spans="1:8" ht="18.75" x14ac:dyDescent="0.25">
      <c r="A200" s="3">
        <v>42471</v>
      </c>
      <c r="B200" s="1" t="s">
        <v>154</v>
      </c>
      <c r="C200" s="5">
        <v>424526</v>
      </c>
      <c r="D200" s="5">
        <v>593880</v>
      </c>
      <c r="F200" s="6">
        <f t="shared" si="7"/>
        <v>-169354</v>
      </c>
      <c r="G200" s="16">
        <f t="shared" si="9"/>
        <v>-0.39892491861511425</v>
      </c>
      <c r="H200" s="17" t="str">
        <f t="shared" si="8"/>
        <v/>
      </c>
    </row>
    <row r="201" spans="1:8" ht="18.75" x14ac:dyDescent="0.25">
      <c r="A201" s="3">
        <v>42471</v>
      </c>
      <c r="B201" s="1" t="s">
        <v>155</v>
      </c>
      <c r="C201" s="5">
        <v>296667</v>
      </c>
      <c r="D201" s="5">
        <v>332230</v>
      </c>
      <c r="F201" s="6">
        <f t="shared" si="7"/>
        <v>-35563</v>
      </c>
      <c r="G201" s="16">
        <f t="shared" si="9"/>
        <v>-0.11987514620770089</v>
      </c>
      <c r="H201" s="17" t="str">
        <f t="shared" si="8"/>
        <v/>
      </c>
    </row>
    <row r="202" spans="1:8" ht="18.75" x14ac:dyDescent="0.25">
      <c r="A202" s="3">
        <v>42471</v>
      </c>
      <c r="B202" s="1" t="s">
        <v>156</v>
      </c>
      <c r="C202" s="5">
        <v>411031</v>
      </c>
      <c r="D202" s="5">
        <v>459610</v>
      </c>
      <c r="F202" s="6">
        <f t="shared" si="7"/>
        <v>-48579</v>
      </c>
      <c r="G202" s="16">
        <f t="shared" si="9"/>
        <v>-0.11818816585610331</v>
      </c>
      <c r="H202" s="17" t="str">
        <f t="shared" si="8"/>
        <v/>
      </c>
    </row>
    <row r="203" spans="1:8" ht="18.75" x14ac:dyDescent="0.25">
      <c r="A203" s="3">
        <v>42472</v>
      </c>
      <c r="B203" s="1" t="s">
        <v>157</v>
      </c>
      <c r="C203" s="5">
        <v>467568</v>
      </c>
      <c r="D203" s="5">
        <v>729120</v>
      </c>
      <c r="F203" s="6">
        <f t="shared" si="7"/>
        <v>-261552</v>
      </c>
      <c r="G203" s="16">
        <f t="shared" si="9"/>
        <v>-0.55938815316702595</v>
      </c>
      <c r="H203" s="17" t="str">
        <f t="shared" si="8"/>
        <v/>
      </c>
    </row>
    <row r="204" spans="1:8" ht="18.75" x14ac:dyDescent="0.25">
      <c r="A204" s="3">
        <v>42472</v>
      </c>
      <c r="B204" s="1" t="s">
        <v>158</v>
      </c>
      <c r="C204" s="5">
        <v>429838</v>
      </c>
      <c r="D204" s="5">
        <v>517920</v>
      </c>
      <c r="F204" s="6">
        <f t="shared" si="7"/>
        <v>-88082</v>
      </c>
      <c r="G204" s="16">
        <f t="shared" si="9"/>
        <v>-0.20491906253053477</v>
      </c>
      <c r="H204" s="17" t="str">
        <f t="shared" si="8"/>
        <v/>
      </c>
    </row>
    <row r="205" spans="1:8" ht="18.75" x14ac:dyDescent="0.25">
      <c r="A205" s="3">
        <v>42472</v>
      </c>
      <c r="B205" s="1" t="s">
        <v>159</v>
      </c>
      <c r="C205" s="5">
        <v>322139</v>
      </c>
      <c r="D205" s="5">
        <v>271719</v>
      </c>
      <c r="F205" s="6">
        <f t="shared" si="7"/>
        <v>50420</v>
      </c>
      <c r="G205" s="16">
        <f t="shared" si="9"/>
        <v>0.15651628644777565</v>
      </c>
      <c r="H205" s="17">
        <f t="shared" si="8"/>
        <v>1</v>
      </c>
    </row>
    <row r="206" spans="1:8" ht="18.75" x14ac:dyDescent="0.25">
      <c r="A206" s="3">
        <v>42472</v>
      </c>
      <c r="B206" s="1" t="s">
        <v>160</v>
      </c>
      <c r="C206" s="5">
        <v>1234548</v>
      </c>
      <c r="D206" s="5">
        <v>2150000</v>
      </c>
      <c r="F206" s="6">
        <f t="shared" si="7"/>
        <v>-915452</v>
      </c>
      <c r="G206" s="16">
        <f t="shared" si="9"/>
        <v>-0.74152807343254368</v>
      </c>
      <c r="H206" s="17" t="str">
        <f t="shared" si="8"/>
        <v/>
      </c>
    </row>
    <row r="207" spans="1:8" ht="18.75" x14ac:dyDescent="0.25">
      <c r="A207" s="3">
        <v>42473</v>
      </c>
      <c r="B207" s="1" t="s">
        <v>161</v>
      </c>
      <c r="C207" s="5">
        <v>1230955</v>
      </c>
      <c r="D207" s="5">
        <v>455308</v>
      </c>
      <c r="F207" s="6">
        <f t="shared" si="7"/>
        <v>775647</v>
      </c>
      <c r="G207" s="16">
        <f t="shared" si="9"/>
        <v>0.63011807905244299</v>
      </c>
      <c r="H207" s="17">
        <f t="shared" si="8"/>
        <v>1</v>
      </c>
    </row>
    <row r="208" spans="1:8" ht="18.75" x14ac:dyDescent="0.25">
      <c r="A208" s="3">
        <v>42473</v>
      </c>
      <c r="B208" s="1" t="s">
        <v>110</v>
      </c>
      <c r="C208" s="5">
        <v>451164</v>
      </c>
      <c r="D208" s="5">
        <v>300000</v>
      </c>
      <c r="F208" s="6">
        <f t="shared" si="7"/>
        <v>151164</v>
      </c>
      <c r="G208" s="16">
        <f t="shared" si="9"/>
        <v>0.33505332872303639</v>
      </c>
      <c r="H208" s="17">
        <f t="shared" si="8"/>
        <v>1</v>
      </c>
    </row>
    <row r="209" spans="1:8" ht="18.75" x14ac:dyDescent="0.25">
      <c r="A209" s="3">
        <v>42473</v>
      </c>
      <c r="B209" s="1" t="s">
        <v>82</v>
      </c>
      <c r="C209" s="5">
        <v>473805</v>
      </c>
      <c r="D209" s="5">
        <v>626886</v>
      </c>
      <c r="F209" s="6">
        <f t="shared" si="7"/>
        <v>-153081</v>
      </c>
      <c r="G209" s="16">
        <f t="shared" si="9"/>
        <v>-0.32308861240383702</v>
      </c>
      <c r="H209" s="17" t="str">
        <f t="shared" si="8"/>
        <v/>
      </c>
    </row>
    <row r="210" spans="1:8" ht="18.75" x14ac:dyDescent="0.25">
      <c r="A210" s="3">
        <v>42474</v>
      </c>
      <c r="B210" s="1" t="s">
        <v>162</v>
      </c>
      <c r="C210" s="5">
        <v>434180</v>
      </c>
      <c r="D210" s="5">
        <v>695283</v>
      </c>
      <c r="F210" s="6">
        <f t="shared" si="7"/>
        <v>-261103</v>
      </c>
      <c r="G210" s="16">
        <f t="shared" si="9"/>
        <v>-0.60137039937353176</v>
      </c>
      <c r="H210" s="17" t="str">
        <f t="shared" si="8"/>
        <v/>
      </c>
    </row>
    <row r="211" spans="1:8" ht="18.75" x14ac:dyDescent="0.25">
      <c r="A211" s="3">
        <v>42474</v>
      </c>
      <c r="B211" s="1" t="s">
        <v>163</v>
      </c>
      <c r="C211" s="5">
        <v>439180</v>
      </c>
      <c r="D211" s="5">
        <v>695283</v>
      </c>
      <c r="F211" s="6">
        <f t="shared" si="7"/>
        <v>-256103</v>
      </c>
      <c r="G211" s="16">
        <f t="shared" si="9"/>
        <v>-0.58313903183205062</v>
      </c>
      <c r="H211" s="17" t="str">
        <f t="shared" si="8"/>
        <v/>
      </c>
    </row>
    <row r="212" spans="1:8" ht="18.75" x14ac:dyDescent="0.25">
      <c r="A212" s="3">
        <v>42474</v>
      </c>
      <c r="B212" s="1" t="s">
        <v>164</v>
      </c>
      <c r="C212" s="5">
        <v>435680</v>
      </c>
      <c r="D212" s="5">
        <v>695283</v>
      </c>
      <c r="F212" s="6">
        <f t="shared" si="7"/>
        <v>-259603</v>
      </c>
      <c r="G212" s="16">
        <f t="shared" si="9"/>
        <v>-0.59585705104663977</v>
      </c>
      <c r="H212" s="17" t="str">
        <f t="shared" si="8"/>
        <v/>
      </c>
    </row>
    <row r="213" spans="1:8" ht="18.75" x14ac:dyDescent="0.25">
      <c r="A213" s="3">
        <v>42475</v>
      </c>
      <c r="B213" s="1" t="s">
        <v>165</v>
      </c>
      <c r="C213" s="5">
        <v>759694</v>
      </c>
      <c r="D213" s="5">
        <v>666726</v>
      </c>
      <c r="F213" s="6">
        <f t="shared" si="7"/>
        <v>92968</v>
      </c>
      <c r="G213" s="16">
        <f t="shared" si="9"/>
        <v>0.1223755880657212</v>
      </c>
      <c r="H213" s="17">
        <f t="shared" si="8"/>
        <v>1</v>
      </c>
    </row>
    <row r="214" spans="1:8" ht="18.75" x14ac:dyDescent="0.25">
      <c r="A214" s="3">
        <v>42478</v>
      </c>
      <c r="B214" s="1" t="s">
        <v>16</v>
      </c>
      <c r="C214" s="5">
        <v>3901125</v>
      </c>
      <c r="D214" s="5">
        <v>4574640</v>
      </c>
      <c r="F214" s="6">
        <f t="shared" si="7"/>
        <v>-673515</v>
      </c>
      <c r="G214" s="16">
        <f t="shared" si="9"/>
        <v>-0.17264635201384215</v>
      </c>
      <c r="H214" s="17" t="str">
        <f t="shared" si="8"/>
        <v/>
      </c>
    </row>
    <row r="215" spans="1:8" ht="18.75" x14ac:dyDescent="0.25">
      <c r="A215" s="3">
        <v>42478</v>
      </c>
      <c r="B215" s="1" t="s">
        <v>166</v>
      </c>
      <c r="C215" s="5">
        <v>842371</v>
      </c>
      <c r="D215" s="5">
        <v>613600</v>
      </c>
      <c r="F215" s="6">
        <f t="shared" si="7"/>
        <v>228771</v>
      </c>
      <c r="G215" s="16">
        <f t="shared" si="9"/>
        <v>0.27157986207977247</v>
      </c>
      <c r="H215" s="17">
        <f t="shared" si="8"/>
        <v>1</v>
      </c>
    </row>
    <row r="216" spans="1:8" ht="18.75" x14ac:dyDescent="0.25">
      <c r="A216" s="3">
        <v>42479</v>
      </c>
      <c r="B216" s="1" t="s">
        <v>167</v>
      </c>
      <c r="C216" s="5">
        <v>1045925</v>
      </c>
      <c r="D216" s="5">
        <v>870000</v>
      </c>
      <c r="F216" s="6">
        <f t="shared" si="7"/>
        <v>175925</v>
      </c>
      <c r="G216" s="16">
        <f t="shared" si="9"/>
        <v>0.16820039677797166</v>
      </c>
      <c r="H216" s="17">
        <f t="shared" si="8"/>
        <v>1</v>
      </c>
    </row>
    <row r="217" spans="1:8" ht="18.75" x14ac:dyDescent="0.25">
      <c r="A217" s="3">
        <v>42479</v>
      </c>
      <c r="B217" s="1" t="s">
        <v>168</v>
      </c>
      <c r="C217" s="5">
        <v>299622</v>
      </c>
      <c r="D217" s="5">
        <v>197083</v>
      </c>
      <c r="F217" s="6">
        <f t="shared" si="7"/>
        <v>102539</v>
      </c>
      <c r="G217" s="16">
        <f t="shared" si="9"/>
        <v>0.34222787378763908</v>
      </c>
      <c r="H217" s="17">
        <f t="shared" si="8"/>
        <v>1</v>
      </c>
    </row>
    <row r="218" spans="1:8" ht="18.75" x14ac:dyDescent="0.25">
      <c r="A218" s="3">
        <v>42485</v>
      </c>
      <c r="B218" s="1" t="s">
        <v>169</v>
      </c>
      <c r="C218" s="5">
        <v>128342</v>
      </c>
      <c r="D218" s="5">
        <v>160558</v>
      </c>
      <c r="F218" s="6">
        <f t="shared" si="7"/>
        <v>-32216</v>
      </c>
      <c r="G218" s="16">
        <f t="shared" si="9"/>
        <v>-0.25101681444889434</v>
      </c>
      <c r="H218" s="17" t="str">
        <f t="shared" si="8"/>
        <v/>
      </c>
    </row>
    <row r="219" spans="1:8" ht="18.75" x14ac:dyDescent="0.25">
      <c r="A219" s="3">
        <v>42485</v>
      </c>
      <c r="B219" s="1" t="s">
        <v>12</v>
      </c>
      <c r="C219" s="5">
        <v>120873</v>
      </c>
      <c r="D219" s="5">
        <v>102318</v>
      </c>
      <c r="F219" s="6">
        <f t="shared" si="7"/>
        <v>18555</v>
      </c>
      <c r="G219" s="16">
        <f t="shared" si="9"/>
        <v>0.15350822764389069</v>
      </c>
      <c r="H219" s="17">
        <f t="shared" si="8"/>
        <v>1</v>
      </c>
    </row>
    <row r="220" spans="1:8" ht="18.75" x14ac:dyDescent="0.25">
      <c r="A220" s="3">
        <v>42485</v>
      </c>
      <c r="B220" s="1" t="s">
        <v>12</v>
      </c>
      <c r="C220" s="5">
        <v>128342</v>
      </c>
      <c r="D220" s="5">
        <v>173038</v>
      </c>
      <c r="F220" s="6">
        <f t="shared" si="7"/>
        <v>-44696</v>
      </c>
      <c r="G220" s="16">
        <f t="shared" si="9"/>
        <v>-0.34825700082591826</v>
      </c>
      <c r="H220" s="17" t="str">
        <f t="shared" si="8"/>
        <v/>
      </c>
    </row>
    <row r="221" spans="1:8" ht="18.75" x14ac:dyDescent="0.25">
      <c r="A221" s="3">
        <v>42485</v>
      </c>
      <c r="B221" s="1" t="s">
        <v>12</v>
      </c>
      <c r="C221" s="5">
        <v>128342</v>
      </c>
      <c r="D221" s="5">
        <v>183438</v>
      </c>
      <c r="F221" s="6">
        <f t="shared" si="7"/>
        <v>-55096</v>
      </c>
      <c r="G221" s="16">
        <f t="shared" si="9"/>
        <v>-0.42929048947343817</v>
      </c>
      <c r="H221" s="17" t="str">
        <f t="shared" si="8"/>
        <v/>
      </c>
    </row>
    <row r="222" spans="1:8" ht="18.75" x14ac:dyDescent="0.25">
      <c r="A222" s="3">
        <v>42485</v>
      </c>
      <c r="B222" s="1" t="s">
        <v>170</v>
      </c>
      <c r="C222" s="5">
        <v>180452</v>
      </c>
      <c r="D222" s="5">
        <v>266723</v>
      </c>
      <c r="F222" s="6">
        <f t="shared" si="7"/>
        <v>-86271</v>
      </c>
      <c r="G222" s="16">
        <f t="shared" si="9"/>
        <v>-0.4780828142663977</v>
      </c>
      <c r="H222" s="17" t="str">
        <f t="shared" si="8"/>
        <v/>
      </c>
    </row>
    <row r="223" spans="1:8" ht="18.75" x14ac:dyDescent="0.25">
      <c r="A223" s="3">
        <v>42486</v>
      </c>
      <c r="B223" s="1" t="s">
        <v>171</v>
      </c>
      <c r="C223" s="5">
        <v>1353910</v>
      </c>
      <c r="D223" s="5">
        <v>1883561</v>
      </c>
      <c r="F223" s="6">
        <f t="shared" si="7"/>
        <v>-529651</v>
      </c>
      <c r="G223" s="16">
        <f t="shared" si="9"/>
        <v>-0.39120103995095684</v>
      </c>
      <c r="H223" s="17" t="str">
        <f t="shared" si="8"/>
        <v/>
      </c>
    </row>
    <row r="224" spans="1:8" ht="18.75" x14ac:dyDescent="0.25">
      <c r="A224" s="3">
        <v>42488</v>
      </c>
      <c r="B224" s="1" t="s">
        <v>170</v>
      </c>
      <c r="C224" s="5">
        <v>180452</v>
      </c>
      <c r="D224" s="5">
        <v>265683</v>
      </c>
      <c r="F224" s="6">
        <f t="shared" si="7"/>
        <v>-85231</v>
      </c>
      <c r="G224" s="16">
        <f t="shared" si="9"/>
        <v>-0.47231950878904083</v>
      </c>
      <c r="H224" s="17" t="str">
        <f t="shared" si="8"/>
        <v/>
      </c>
    </row>
    <row r="225" spans="1:8" ht="18.75" x14ac:dyDescent="0.25">
      <c r="A225" s="3">
        <v>42489</v>
      </c>
      <c r="B225" s="1" t="s">
        <v>172</v>
      </c>
      <c r="C225" s="5">
        <v>227514</v>
      </c>
      <c r="D225" s="5">
        <v>201174</v>
      </c>
      <c r="F225" s="6">
        <f t="shared" si="7"/>
        <v>26340</v>
      </c>
      <c r="G225" s="16">
        <f t="shared" si="9"/>
        <v>0.11577309528204857</v>
      </c>
      <c r="H225" s="17">
        <f t="shared" si="8"/>
        <v>1</v>
      </c>
    </row>
    <row r="226" spans="1:8" ht="18.75" x14ac:dyDescent="0.25">
      <c r="A226" s="3">
        <v>42489</v>
      </c>
      <c r="B226" s="1" t="s">
        <v>173</v>
      </c>
      <c r="C226" s="5">
        <v>386842</v>
      </c>
      <c r="D226" s="5">
        <v>571353</v>
      </c>
      <c r="F226" s="6">
        <f t="shared" si="7"/>
        <v>-184511</v>
      </c>
      <c r="G226" s="16">
        <f t="shared" si="9"/>
        <v>-0.47696734067138524</v>
      </c>
      <c r="H226" s="17" t="str">
        <f t="shared" si="8"/>
        <v/>
      </c>
    </row>
    <row r="227" spans="1:8" ht="18.75" x14ac:dyDescent="0.25">
      <c r="A227" s="3">
        <v>42492</v>
      </c>
      <c r="B227" s="1" t="s">
        <v>174</v>
      </c>
      <c r="C227" s="5">
        <v>135615</v>
      </c>
      <c r="D227" s="5">
        <v>764380</v>
      </c>
      <c r="F227" s="6">
        <f t="shared" si="7"/>
        <v>-628765</v>
      </c>
      <c r="G227" s="16">
        <f t="shared" si="9"/>
        <v>-4.6363971537071862</v>
      </c>
      <c r="H227" s="17" t="str">
        <f t="shared" si="8"/>
        <v/>
      </c>
    </row>
    <row r="228" spans="1:8" ht="18.75" x14ac:dyDescent="0.25">
      <c r="A228" s="3">
        <v>42492</v>
      </c>
      <c r="B228" s="1" t="s">
        <v>175</v>
      </c>
      <c r="C228" s="5">
        <v>946943</v>
      </c>
      <c r="D228" s="5">
        <v>1117200</v>
      </c>
      <c r="F228" s="6">
        <f t="shared" si="7"/>
        <v>-170257</v>
      </c>
      <c r="G228" s="16">
        <f t="shared" si="9"/>
        <v>-0.17979646082182349</v>
      </c>
      <c r="H228" s="17" t="str">
        <f t="shared" si="8"/>
        <v/>
      </c>
    </row>
    <row r="229" spans="1:8" ht="18.75" x14ac:dyDescent="0.25">
      <c r="A229" s="3">
        <v>42492</v>
      </c>
      <c r="B229" s="1" t="s">
        <v>176</v>
      </c>
      <c r="C229" s="5">
        <v>426878</v>
      </c>
      <c r="D229" s="5">
        <v>474000</v>
      </c>
      <c r="F229" s="6">
        <f t="shared" si="7"/>
        <v>-47122</v>
      </c>
      <c r="G229" s="16">
        <f t="shared" si="9"/>
        <v>-0.11038751118586575</v>
      </c>
      <c r="H229" s="17" t="str">
        <f t="shared" si="8"/>
        <v/>
      </c>
    </row>
    <row r="230" spans="1:8" ht="18.75" x14ac:dyDescent="0.25">
      <c r="A230" s="3">
        <v>42494</v>
      </c>
      <c r="B230" s="1" t="s">
        <v>177</v>
      </c>
      <c r="C230" s="5">
        <v>271245</v>
      </c>
      <c r="D230" s="5">
        <v>328960</v>
      </c>
      <c r="F230" s="6">
        <f t="shared" si="7"/>
        <v>-57715</v>
      </c>
      <c r="G230" s="16">
        <f t="shared" si="9"/>
        <v>-0.21277811572563549</v>
      </c>
      <c r="H230" s="17" t="str">
        <f t="shared" si="8"/>
        <v/>
      </c>
    </row>
    <row r="231" spans="1:8" ht="18.75" x14ac:dyDescent="0.25">
      <c r="A231" s="3">
        <v>42494</v>
      </c>
      <c r="B231" s="1" t="s">
        <v>178</v>
      </c>
      <c r="C231" s="5">
        <v>41643</v>
      </c>
      <c r="D231" s="5">
        <v>72591</v>
      </c>
      <c r="F231" s="6">
        <f t="shared" si="7"/>
        <v>-30948</v>
      </c>
      <c r="G231" s="16">
        <f t="shared" si="9"/>
        <v>-0.74317412290180818</v>
      </c>
      <c r="H231" s="17" t="str">
        <f t="shared" si="8"/>
        <v/>
      </c>
    </row>
    <row r="232" spans="1:8" ht="18.75" x14ac:dyDescent="0.25">
      <c r="A232" s="3">
        <v>42495</v>
      </c>
      <c r="B232" s="1" t="s">
        <v>179</v>
      </c>
      <c r="C232" s="5">
        <v>110306</v>
      </c>
      <c r="D232" s="5">
        <v>88836</v>
      </c>
      <c r="F232" s="6">
        <f t="shared" si="7"/>
        <v>21470</v>
      </c>
      <c r="G232" s="16">
        <f t="shared" si="9"/>
        <v>0.19464036407810997</v>
      </c>
      <c r="H232" s="17">
        <f t="shared" si="8"/>
        <v>1</v>
      </c>
    </row>
    <row r="233" spans="1:8" ht="18.75" x14ac:dyDescent="0.25">
      <c r="A233" s="3">
        <v>42496</v>
      </c>
      <c r="B233" s="1" t="s">
        <v>180</v>
      </c>
      <c r="C233" s="5">
        <v>353630</v>
      </c>
      <c r="D233" s="5">
        <v>312000</v>
      </c>
      <c r="F233" s="6">
        <f t="shared" si="7"/>
        <v>41630</v>
      </c>
      <c r="G233" s="16">
        <f t="shared" si="9"/>
        <v>0.11772191273364817</v>
      </c>
      <c r="H233" s="17">
        <f t="shared" si="8"/>
        <v>1</v>
      </c>
    </row>
    <row r="234" spans="1:8" ht="18.75" x14ac:dyDescent="0.25">
      <c r="A234" s="3">
        <v>42496</v>
      </c>
      <c r="B234" s="1" t="s">
        <v>181</v>
      </c>
      <c r="C234" s="5">
        <v>707260</v>
      </c>
      <c r="D234" s="5">
        <v>816000</v>
      </c>
      <c r="F234" s="6">
        <f t="shared" si="7"/>
        <v>-108740</v>
      </c>
      <c r="G234" s="16">
        <f t="shared" si="9"/>
        <v>-0.15374826796369087</v>
      </c>
      <c r="H234" s="17" t="str">
        <f t="shared" si="8"/>
        <v/>
      </c>
    </row>
    <row r="235" spans="1:8" ht="18.75" x14ac:dyDescent="0.25">
      <c r="A235" s="3">
        <v>42496</v>
      </c>
      <c r="B235" s="1" t="s">
        <v>182</v>
      </c>
      <c r="C235" s="5">
        <v>454667</v>
      </c>
      <c r="D235" s="5">
        <v>510000</v>
      </c>
      <c r="F235" s="6">
        <f t="shared" si="7"/>
        <v>-55333</v>
      </c>
      <c r="G235" s="16">
        <f t="shared" si="9"/>
        <v>-0.12170005740464999</v>
      </c>
      <c r="H235" s="17" t="str">
        <f t="shared" si="8"/>
        <v/>
      </c>
    </row>
    <row r="236" spans="1:8" ht="18.75" x14ac:dyDescent="0.25">
      <c r="A236" s="3">
        <v>42496</v>
      </c>
      <c r="B236" s="1" t="s">
        <v>28</v>
      </c>
      <c r="C236" s="5">
        <v>353630</v>
      </c>
      <c r="D236" s="5">
        <v>420000</v>
      </c>
      <c r="F236" s="6">
        <f t="shared" si="7"/>
        <v>-66370</v>
      </c>
      <c r="G236" s="16">
        <f t="shared" si="9"/>
        <v>-0.18768204055085824</v>
      </c>
      <c r="H236" s="17" t="str">
        <f t="shared" si="8"/>
        <v/>
      </c>
    </row>
    <row r="237" spans="1:8" ht="18.75" x14ac:dyDescent="0.25">
      <c r="A237" s="3">
        <v>42496</v>
      </c>
      <c r="B237" s="1" t="s">
        <v>183</v>
      </c>
      <c r="C237" s="5">
        <v>236949</v>
      </c>
      <c r="D237" s="5">
        <v>122500</v>
      </c>
      <c r="F237" s="6">
        <f t="shared" si="7"/>
        <v>114449</v>
      </c>
      <c r="G237" s="16">
        <f t="shared" si="9"/>
        <v>0.48301111209585185</v>
      </c>
      <c r="H237" s="17">
        <f t="shared" si="8"/>
        <v>1</v>
      </c>
    </row>
    <row r="238" spans="1:8" ht="18.75" x14ac:dyDescent="0.25">
      <c r="A238" s="3">
        <v>42499</v>
      </c>
      <c r="B238" s="1" t="s">
        <v>184</v>
      </c>
      <c r="C238" s="5">
        <v>435240</v>
      </c>
      <c r="D238" s="5">
        <v>455520</v>
      </c>
      <c r="F238" s="6">
        <f t="shared" si="7"/>
        <v>-20280</v>
      </c>
      <c r="G238" s="16">
        <f t="shared" si="9"/>
        <v>-4.6594982078853049E-2</v>
      </c>
      <c r="H238" s="17" t="str">
        <f t="shared" si="8"/>
        <v/>
      </c>
    </row>
    <row r="239" spans="1:8" ht="18.75" x14ac:dyDescent="0.25">
      <c r="A239" s="3">
        <v>42500</v>
      </c>
      <c r="B239" s="1" t="s">
        <v>185</v>
      </c>
      <c r="C239" s="5">
        <v>422706</v>
      </c>
      <c r="D239" s="5">
        <v>499200</v>
      </c>
      <c r="F239" s="6">
        <f t="shared" si="7"/>
        <v>-76494</v>
      </c>
      <c r="G239" s="16">
        <f t="shared" si="9"/>
        <v>-0.18096265489489149</v>
      </c>
      <c r="H239" s="17" t="str">
        <f t="shared" si="8"/>
        <v/>
      </c>
    </row>
    <row r="240" spans="1:8" ht="18.75" x14ac:dyDescent="0.25">
      <c r="A240" s="3">
        <v>42500</v>
      </c>
      <c r="B240" s="1" t="s">
        <v>186</v>
      </c>
      <c r="C240" s="5">
        <v>841245</v>
      </c>
      <c r="D240" s="5">
        <v>541575</v>
      </c>
      <c r="F240" s="6">
        <f t="shared" si="7"/>
        <v>299670</v>
      </c>
      <c r="G240" s="16">
        <f t="shared" si="9"/>
        <v>0.3562220280655457</v>
      </c>
      <c r="H240" s="17">
        <f t="shared" si="8"/>
        <v>1</v>
      </c>
    </row>
    <row r="241" spans="1:8" ht="18.75" x14ac:dyDescent="0.25">
      <c r="A241" s="3">
        <v>42500</v>
      </c>
      <c r="B241" s="1" t="s">
        <v>187</v>
      </c>
      <c r="C241" s="5">
        <v>411031</v>
      </c>
      <c r="D241" s="5">
        <v>494350</v>
      </c>
      <c r="F241" s="6">
        <f t="shared" si="7"/>
        <v>-83319</v>
      </c>
      <c r="G241" s="16">
        <f t="shared" si="9"/>
        <v>-0.20270733837593757</v>
      </c>
      <c r="H241" s="17" t="str">
        <f t="shared" si="8"/>
        <v/>
      </c>
    </row>
    <row r="242" spans="1:8" ht="18.75" x14ac:dyDescent="0.25">
      <c r="A242" s="3">
        <v>42500</v>
      </c>
      <c r="B242" s="1" t="s">
        <v>125</v>
      </c>
      <c r="C242" s="5">
        <v>441695</v>
      </c>
      <c r="D242" s="5">
        <v>438456</v>
      </c>
      <c r="F242" s="6">
        <f t="shared" si="7"/>
        <v>3239</v>
      </c>
      <c r="G242" s="16">
        <f t="shared" si="9"/>
        <v>7.3331144794484878E-3</v>
      </c>
      <c r="H242" s="17">
        <f t="shared" si="8"/>
        <v>1</v>
      </c>
    </row>
    <row r="243" spans="1:8" ht="18.75" x14ac:dyDescent="0.25">
      <c r="A243" s="3">
        <v>42501</v>
      </c>
      <c r="B243" s="1" t="s">
        <v>158</v>
      </c>
      <c r="C243" s="5">
        <v>429838</v>
      </c>
      <c r="D243" s="5">
        <v>517920</v>
      </c>
      <c r="F243" s="6">
        <f t="shared" si="7"/>
        <v>-88082</v>
      </c>
      <c r="G243" s="16">
        <f t="shared" si="9"/>
        <v>-0.20491906253053477</v>
      </c>
      <c r="H243" s="17" t="str">
        <f t="shared" si="8"/>
        <v/>
      </c>
    </row>
    <row r="244" spans="1:8" ht="18.75" x14ac:dyDescent="0.25">
      <c r="A244" s="3">
        <v>42501</v>
      </c>
      <c r="B244" s="1" t="s">
        <v>188</v>
      </c>
      <c r="C244" s="5">
        <v>434429</v>
      </c>
      <c r="D244" s="5">
        <v>461760</v>
      </c>
      <c r="F244" s="6">
        <f t="shared" si="7"/>
        <v>-27331</v>
      </c>
      <c r="G244" s="16">
        <f t="shared" si="9"/>
        <v>-6.2912466709174567E-2</v>
      </c>
      <c r="H244" s="17" t="str">
        <f t="shared" si="8"/>
        <v/>
      </c>
    </row>
    <row r="245" spans="1:8" ht="18.75" x14ac:dyDescent="0.25">
      <c r="A245" s="3">
        <v>42501</v>
      </c>
      <c r="B245" s="1" t="s">
        <v>189</v>
      </c>
      <c r="C245" s="5">
        <v>349243</v>
      </c>
      <c r="D245" s="5">
        <v>324480</v>
      </c>
      <c r="F245" s="6">
        <f t="shared" si="7"/>
        <v>24763</v>
      </c>
      <c r="G245" s="16">
        <f t="shared" si="9"/>
        <v>7.0904785493195288E-2</v>
      </c>
      <c r="H245" s="17">
        <f t="shared" si="8"/>
        <v>1</v>
      </c>
    </row>
    <row r="246" spans="1:8" ht="18.75" x14ac:dyDescent="0.25">
      <c r="A246" s="3">
        <v>42501</v>
      </c>
      <c r="B246" s="1" t="s">
        <v>190</v>
      </c>
      <c r="C246" s="5">
        <v>181751</v>
      </c>
      <c r="D246" s="5">
        <v>212664</v>
      </c>
      <c r="F246" s="6">
        <f t="shared" si="7"/>
        <v>-30913</v>
      </c>
      <c r="G246" s="16">
        <f t="shared" si="9"/>
        <v>-0.17008434616590831</v>
      </c>
      <c r="H246" s="17" t="str">
        <f t="shared" si="8"/>
        <v/>
      </c>
    </row>
    <row r="247" spans="1:8" ht="18.75" x14ac:dyDescent="0.25">
      <c r="A247" s="3">
        <v>42501</v>
      </c>
      <c r="B247" s="1" t="s">
        <v>191</v>
      </c>
      <c r="C247" s="5">
        <v>366288</v>
      </c>
      <c r="D247" s="5">
        <v>316014</v>
      </c>
      <c r="F247" s="6">
        <f t="shared" si="7"/>
        <v>50274</v>
      </c>
      <c r="G247" s="16">
        <f t="shared" si="9"/>
        <v>0.13725265364958722</v>
      </c>
      <c r="H247" s="17">
        <f t="shared" si="8"/>
        <v>1</v>
      </c>
    </row>
    <row r="248" spans="1:8" ht="18.75" x14ac:dyDescent="0.25">
      <c r="A248" s="3">
        <v>42502</v>
      </c>
      <c r="B248" s="1" t="s">
        <v>192</v>
      </c>
      <c r="C248" s="5">
        <v>353630</v>
      </c>
      <c r="D248" s="5">
        <v>354000</v>
      </c>
      <c r="F248" s="6">
        <f t="shared" si="7"/>
        <v>-370</v>
      </c>
      <c r="G248" s="16">
        <f t="shared" si="9"/>
        <v>-1.0462913214376608E-3</v>
      </c>
      <c r="H248" s="17" t="str">
        <f t="shared" si="8"/>
        <v/>
      </c>
    </row>
    <row r="249" spans="1:8" ht="18.75" x14ac:dyDescent="0.25">
      <c r="A249" s="3">
        <v>42503</v>
      </c>
      <c r="B249" s="1" t="s">
        <v>193</v>
      </c>
      <c r="C249" s="5">
        <v>280488</v>
      </c>
      <c r="D249" s="5">
        <v>218400</v>
      </c>
      <c r="F249" s="6">
        <f t="shared" si="7"/>
        <v>62088</v>
      </c>
      <c r="G249" s="16">
        <f t="shared" si="9"/>
        <v>0.22135706340378197</v>
      </c>
      <c r="H249" s="17">
        <f t="shared" si="8"/>
        <v>1</v>
      </c>
    </row>
    <row r="250" spans="1:8" ht="18.75" x14ac:dyDescent="0.25">
      <c r="A250" s="3">
        <v>42503</v>
      </c>
      <c r="B250" s="1" t="s">
        <v>194</v>
      </c>
      <c r="C250" s="5">
        <v>42071</v>
      </c>
      <c r="D250" s="5">
        <v>71360</v>
      </c>
      <c r="F250" s="6">
        <f t="shared" si="7"/>
        <v>-29289</v>
      </c>
      <c r="G250" s="16">
        <f t="shared" si="9"/>
        <v>-0.6961802666920206</v>
      </c>
      <c r="H250" s="17" t="str">
        <f t="shared" si="8"/>
        <v/>
      </c>
    </row>
    <row r="251" spans="1:8" ht="18.75" x14ac:dyDescent="0.25">
      <c r="A251" s="3">
        <v>42504</v>
      </c>
      <c r="B251" s="1" t="s">
        <v>195</v>
      </c>
      <c r="C251" s="5">
        <v>4569171</v>
      </c>
      <c r="D251" s="5">
        <v>3470496</v>
      </c>
      <c r="F251" s="6">
        <f t="shared" ref="F251:F314" si="10">C251-D251</f>
        <v>1098675</v>
      </c>
      <c r="G251" s="16">
        <f t="shared" si="9"/>
        <v>0.2404539029071138</v>
      </c>
      <c r="H251" s="17">
        <f t="shared" ref="H251:H314" si="11">IF(F251&gt;1,1,"")</f>
        <v>1</v>
      </c>
    </row>
    <row r="252" spans="1:8" ht="18.75" x14ac:dyDescent="0.25">
      <c r="A252" s="3">
        <v>42506</v>
      </c>
      <c r="B252" s="1" t="s">
        <v>196</v>
      </c>
      <c r="C252" s="5">
        <v>336308</v>
      </c>
      <c r="D252" s="5">
        <v>240183</v>
      </c>
      <c r="F252" s="6">
        <f t="shared" si="10"/>
        <v>96125</v>
      </c>
      <c r="G252" s="16">
        <f t="shared" si="9"/>
        <v>0.28582430391189029</v>
      </c>
      <c r="H252" s="17">
        <f t="shared" si="11"/>
        <v>1</v>
      </c>
    </row>
    <row r="253" spans="1:8" ht="18.75" x14ac:dyDescent="0.25">
      <c r="A253" s="3">
        <v>42506</v>
      </c>
      <c r="B253" s="1" t="s">
        <v>197</v>
      </c>
      <c r="C253" s="5">
        <v>421237</v>
      </c>
      <c r="D253" s="5">
        <v>552306</v>
      </c>
      <c r="F253" s="6">
        <f t="shared" si="10"/>
        <v>-131069</v>
      </c>
      <c r="G253" s="16">
        <f t="shared" si="9"/>
        <v>-0.31115262904255797</v>
      </c>
      <c r="H253" s="17" t="str">
        <f t="shared" si="11"/>
        <v/>
      </c>
    </row>
    <row r="254" spans="1:8" ht="18.75" x14ac:dyDescent="0.25">
      <c r="A254" s="3">
        <v>42506</v>
      </c>
      <c r="B254" s="1" t="s">
        <v>198</v>
      </c>
      <c r="C254" s="5">
        <v>373904</v>
      </c>
      <c r="D254" s="5">
        <v>489906</v>
      </c>
      <c r="F254" s="6">
        <f t="shared" si="10"/>
        <v>-116002</v>
      </c>
      <c r="G254" s="16">
        <f t="shared" si="9"/>
        <v>-0.31024541058667465</v>
      </c>
      <c r="H254" s="17" t="str">
        <f t="shared" si="11"/>
        <v/>
      </c>
    </row>
    <row r="255" spans="1:8" ht="18.75" x14ac:dyDescent="0.25">
      <c r="A255" s="3">
        <v>42507</v>
      </c>
      <c r="B255" s="1" t="s">
        <v>199</v>
      </c>
      <c r="C255" s="5">
        <v>237918</v>
      </c>
      <c r="D255" s="5">
        <v>374400</v>
      </c>
      <c r="F255" s="6">
        <f t="shared" si="10"/>
        <v>-136482</v>
      </c>
      <c r="G255" s="16">
        <f t="shared" si="9"/>
        <v>-0.57365142612160491</v>
      </c>
      <c r="H255" s="17" t="str">
        <f t="shared" si="11"/>
        <v/>
      </c>
    </row>
    <row r="256" spans="1:8" ht="18.75" x14ac:dyDescent="0.25">
      <c r="A256" s="3">
        <v>42507</v>
      </c>
      <c r="B256" s="1" t="s">
        <v>190</v>
      </c>
      <c r="C256" s="5">
        <v>263539</v>
      </c>
      <c r="D256" s="5">
        <v>299604</v>
      </c>
      <c r="F256" s="6">
        <f t="shared" si="10"/>
        <v>-36065</v>
      </c>
      <c r="G256" s="16">
        <f t="shared" si="9"/>
        <v>-0.13684881554532727</v>
      </c>
      <c r="H256" s="17" t="str">
        <f t="shared" si="11"/>
        <v/>
      </c>
    </row>
    <row r="257" spans="1:8" ht="18.75" x14ac:dyDescent="0.25">
      <c r="A257" s="3">
        <v>42507</v>
      </c>
      <c r="B257" s="1" t="s">
        <v>200</v>
      </c>
      <c r="C257" s="5">
        <v>2527419</v>
      </c>
      <c r="D257" s="5">
        <v>2752236</v>
      </c>
      <c r="F257" s="6">
        <f t="shared" si="10"/>
        <v>-224817</v>
      </c>
      <c r="G257" s="16">
        <f t="shared" si="9"/>
        <v>-8.8951218614721189E-2</v>
      </c>
      <c r="H257" s="17" t="str">
        <f t="shared" si="11"/>
        <v/>
      </c>
    </row>
    <row r="258" spans="1:8" ht="18.75" x14ac:dyDescent="0.25">
      <c r="A258" s="3">
        <v>42507</v>
      </c>
      <c r="B258" s="1" t="s">
        <v>75</v>
      </c>
      <c r="C258" s="5">
        <v>473472</v>
      </c>
      <c r="D258" s="5">
        <v>598500</v>
      </c>
      <c r="F258" s="6">
        <f t="shared" si="10"/>
        <v>-125028</v>
      </c>
      <c r="G258" s="16">
        <f t="shared" si="9"/>
        <v>-0.26406630170316303</v>
      </c>
      <c r="H258" s="17" t="str">
        <f t="shared" si="11"/>
        <v/>
      </c>
    </row>
    <row r="259" spans="1:8" ht="18.75" x14ac:dyDescent="0.25">
      <c r="A259" s="3">
        <v>42507</v>
      </c>
      <c r="B259" s="1" t="s">
        <v>153</v>
      </c>
      <c r="C259" s="5">
        <v>436906</v>
      </c>
      <c r="D259" s="5">
        <v>601689</v>
      </c>
      <c r="F259" s="6">
        <f t="shared" si="10"/>
        <v>-164783</v>
      </c>
      <c r="G259" s="16">
        <f t="shared" si="9"/>
        <v>-0.37715893121174804</v>
      </c>
      <c r="H259" s="17" t="str">
        <f t="shared" si="11"/>
        <v/>
      </c>
    </row>
    <row r="260" spans="1:8" ht="18.75" x14ac:dyDescent="0.25">
      <c r="A260" s="3">
        <v>42508</v>
      </c>
      <c r="B260" s="1" t="s">
        <v>201</v>
      </c>
      <c r="C260" s="5">
        <v>421237</v>
      </c>
      <c r="D260" s="5">
        <v>533586</v>
      </c>
      <c r="F260" s="6">
        <f t="shared" si="10"/>
        <v>-112349</v>
      </c>
      <c r="G260" s="16">
        <f t="shared" si="9"/>
        <v>-0.26671208844427247</v>
      </c>
      <c r="H260" s="17" t="str">
        <f t="shared" si="11"/>
        <v/>
      </c>
    </row>
    <row r="261" spans="1:8" ht="18.75" x14ac:dyDescent="0.25">
      <c r="A261" s="3">
        <v>42508</v>
      </c>
      <c r="B261" s="1" t="s">
        <v>202</v>
      </c>
      <c r="C261" s="5">
        <v>421237</v>
      </c>
      <c r="D261" s="5">
        <v>552306</v>
      </c>
      <c r="F261" s="6">
        <f t="shared" si="10"/>
        <v>-131069</v>
      </c>
      <c r="G261" s="16">
        <f t="shared" ref="G261:G318" si="12">(C261-D261)/C261</f>
        <v>-0.31115262904255797</v>
      </c>
      <c r="H261" s="17" t="str">
        <f t="shared" si="11"/>
        <v/>
      </c>
    </row>
    <row r="262" spans="1:8" ht="18.75" x14ac:dyDescent="0.25">
      <c r="A262" s="3">
        <v>42508</v>
      </c>
      <c r="B262" s="1" t="s">
        <v>203</v>
      </c>
      <c r="C262" s="5">
        <v>421237</v>
      </c>
      <c r="D262" s="5">
        <v>552306</v>
      </c>
      <c r="F262" s="6">
        <f t="shared" si="10"/>
        <v>-131069</v>
      </c>
      <c r="G262" s="16">
        <f t="shared" si="12"/>
        <v>-0.31115262904255797</v>
      </c>
      <c r="H262" s="17" t="str">
        <f t="shared" si="11"/>
        <v/>
      </c>
    </row>
    <row r="263" spans="1:8" ht="18.75" x14ac:dyDescent="0.25">
      <c r="A263" s="3">
        <v>42508</v>
      </c>
      <c r="B263" s="1" t="s">
        <v>80</v>
      </c>
      <c r="C263" s="5">
        <v>412048</v>
      </c>
      <c r="D263" s="5">
        <v>547544</v>
      </c>
      <c r="F263" s="6">
        <f t="shared" si="10"/>
        <v>-135496</v>
      </c>
      <c r="G263" s="16">
        <f t="shared" si="12"/>
        <v>-0.32883547547858499</v>
      </c>
      <c r="H263" s="17" t="str">
        <f t="shared" si="11"/>
        <v/>
      </c>
    </row>
    <row r="264" spans="1:8" ht="18.75" x14ac:dyDescent="0.25">
      <c r="A264" s="3">
        <v>42509</v>
      </c>
      <c r="B264" s="1" t="s">
        <v>76</v>
      </c>
      <c r="C264" s="5">
        <v>377309</v>
      </c>
      <c r="D264" s="5">
        <v>664713</v>
      </c>
      <c r="F264" s="6">
        <f t="shared" si="10"/>
        <v>-287404</v>
      </c>
      <c r="G264" s="16">
        <f t="shared" si="12"/>
        <v>-0.76172049964352828</v>
      </c>
      <c r="H264" s="17" t="str">
        <f t="shared" si="11"/>
        <v/>
      </c>
    </row>
    <row r="265" spans="1:8" ht="18.75" x14ac:dyDescent="0.25">
      <c r="A265" s="3">
        <v>42509</v>
      </c>
      <c r="B265" s="1" t="s">
        <v>204</v>
      </c>
      <c r="C265" s="5">
        <v>433653</v>
      </c>
      <c r="D265" s="5">
        <v>649064</v>
      </c>
      <c r="F265" s="6">
        <f t="shared" si="10"/>
        <v>-215411</v>
      </c>
      <c r="G265" s="16">
        <f t="shared" si="12"/>
        <v>-0.49673586946245041</v>
      </c>
      <c r="H265" s="17" t="str">
        <f t="shared" si="11"/>
        <v/>
      </c>
    </row>
    <row r="266" spans="1:8" ht="18.75" x14ac:dyDescent="0.25">
      <c r="A266" s="3">
        <v>42509</v>
      </c>
      <c r="B266" s="1" t="s">
        <v>205</v>
      </c>
      <c r="C266" s="5">
        <v>421237</v>
      </c>
      <c r="D266" s="5">
        <v>552306</v>
      </c>
      <c r="F266" s="6">
        <f t="shared" si="10"/>
        <v>-131069</v>
      </c>
      <c r="G266" s="16">
        <f t="shared" si="12"/>
        <v>-0.31115262904255797</v>
      </c>
      <c r="H266" s="17" t="str">
        <f t="shared" si="11"/>
        <v/>
      </c>
    </row>
    <row r="267" spans="1:8" ht="18.75" x14ac:dyDescent="0.25">
      <c r="A267" s="3">
        <v>42509</v>
      </c>
      <c r="B267" s="1" t="s">
        <v>206</v>
      </c>
      <c r="C267" s="5">
        <v>296667</v>
      </c>
      <c r="D267" s="5">
        <v>395920</v>
      </c>
      <c r="F267" s="6">
        <f t="shared" si="10"/>
        <v>-99253</v>
      </c>
      <c r="G267" s="16">
        <f t="shared" si="12"/>
        <v>-0.3345602982468559</v>
      </c>
      <c r="H267" s="17" t="str">
        <f t="shared" si="11"/>
        <v/>
      </c>
    </row>
    <row r="268" spans="1:8" ht="18.75" x14ac:dyDescent="0.25">
      <c r="A268" s="3">
        <v>42513</v>
      </c>
      <c r="B268" s="1" t="s">
        <v>53</v>
      </c>
      <c r="C268" s="5">
        <v>388253</v>
      </c>
      <c r="D268" s="5">
        <v>301302</v>
      </c>
      <c r="F268" s="6">
        <f t="shared" si="10"/>
        <v>86951</v>
      </c>
      <c r="G268" s="16">
        <f t="shared" si="12"/>
        <v>0.22395448328795914</v>
      </c>
      <c r="H268" s="17">
        <f t="shared" si="11"/>
        <v>1</v>
      </c>
    </row>
    <row r="269" spans="1:8" ht="18.75" x14ac:dyDescent="0.25">
      <c r="A269" s="3">
        <v>42513</v>
      </c>
      <c r="B269" s="1" t="s">
        <v>53</v>
      </c>
      <c r="C269" s="5">
        <v>388253</v>
      </c>
      <c r="D269" s="5">
        <v>289302</v>
      </c>
      <c r="F269" s="6">
        <f t="shared" si="10"/>
        <v>98951</v>
      </c>
      <c r="G269" s="16">
        <f t="shared" si="12"/>
        <v>0.25486216461946204</v>
      </c>
      <c r="H269" s="17">
        <f t="shared" si="11"/>
        <v>1</v>
      </c>
    </row>
    <row r="270" spans="1:8" ht="18.75" x14ac:dyDescent="0.25">
      <c r="A270" s="3">
        <v>42513</v>
      </c>
      <c r="B270" s="1" t="s">
        <v>207</v>
      </c>
      <c r="C270" s="5">
        <v>442342</v>
      </c>
      <c r="D270" s="5">
        <v>897057</v>
      </c>
      <c r="F270" s="6">
        <f t="shared" si="10"/>
        <v>-454715</v>
      </c>
      <c r="G270" s="16">
        <f t="shared" si="12"/>
        <v>-1.027971569509565</v>
      </c>
      <c r="H270" s="17" t="str">
        <f t="shared" si="11"/>
        <v/>
      </c>
    </row>
    <row r="271" spans="1:8" ht="18.75" x14ac:dyDescent="0.25">
      <c r="A271" s="3">
        <v>42515</v>
      </c>
      <c r="B271" s="1" t="s">
        <v>208</v>
      </c>
      <c r="C271" s="5">
        <v>362121</v>
      </c>
      <c r="D271" s="5">
        <v>468000</v>
      </c>
      <c r="F271" s="6">
        <f t="shared" si="10"/>
        <v>-105879</v>
      </c>
      <c r="G271" s="16">
        <f t="shared" si="12"/>
        <v>-0.29238569428450711</v>
      </c>
      <c r="H271" s="17" t="str">
        <f t="shared" si="11"/>
        <v/>
      </c>
    </row>
    <row r="272" spans="1:8" ht="18.75" x14ac:dyDescent="0.25">
      <c r="A272" s="3">
        <v>42515</v>
      </c>
      <c r="B272" s="1" t="s">
        <v>209</v>
      </c>
      <c r="C272" s="5">
        <v>349932</v>
      </c>
      <c r="D272" s="5">
        <v>25655</v>
      </c>
      <c r="F272" s="6">
        <f t="shared" si="10"/>
        <v>324277</v>
      </c>
      <c r="G272" s="16">
        <f t="shared" si="12"/>
        <v>0.92668575608975456</v>
      </c>
      <c r="H272" s="17">
        <f t="shared" si="11"/>
        <v>1</v>
      </c>
    </row>
    <row r="273" spans="1:8" ht="18.75" x14ac:dyDescent="0.25">
      <c r="A273" s="3">
        <v>42516</v>
      </c>
      <c r="B273" s="1" t="s">
        <v>210</v>
      </c>
      <c r="C273" s="5">
        <v>428443</v>
      </c>
      <c r="D273" s="5">
        <v>408000</v>
      </c>
      <c r="F273" s="6">
        <f t="shared" si="10"/>
        <v>20443</v>
      </c>
      <c r="G273" s="16">
        <f t="shared" si="12"/>
        <v>4.7714631818001459E-2</v>
      </c>
      <c r="H273" s="17">
        <f t="shared" si="11"/>
        <v>1</v>
      </c>
    </row>
    <row r="274" spans="1:8" ht="18.75" x14ac:dyDescent="0.25">
      <c r="A274" s="3">
        <v>42519</v>
      </c>
      <c r="B274" s="1" t="s">
        <v>211</v>
      </c>
      <c r="C274" s="5">
        <v>268195</v>
      </c>
      <c r="D274" s="5">
        <v>224640</v>
      </c>
      <c r="F274" s="6">
        <f t="shared" si="10"/>
        <v>43555</v>
      </c>
      <c r="G274" s="16">
        <f t="shared" si="12"/>
        <v>0.16240049217919797</v>
      </c>
      <c r="H274" s="17">
        <f t="shared" si="11"/>
        <v>1</v>
      </c>
    </row>
    <row r="275" spans="1:8" ht="18.75" x14ac:dyDescent="0.25">
      <c r="A275" s="3">
        <v>42521</v>
      </c>
      <c r="B275" s="1" t="s">
        <v>212</v>
      </c>
      <c r="C275" s="5">
        <v>824097</v>
      </c>
      <c r="D275" s="5">
        <v>726680</v>
      </c>
      <c r="F275" s="6">
        <f t="shared" si="10"/>
        <v>97417</v>
      </c>
      <c r="G275" s="16">
        <f t="shared" si="12"/>
        <v>0.11821059899502122</v>
      </c>
      <c r="H275" s="17">
        <f t="shared" si="11"/>
        <v>1</v>
      </c>
    </row>
    <row r="276" spans="1:8" ht="18.75" x14ac:dyDescent="0.25">
      <c r="A276" s="3">
        <v>42522</v>
      </c>
      <c r="B276" s="1" t="s">
        <v>213</v>
      </c>
      <c r="C276" s="5">
        <v>336973</v>
      </c>
      <c r="D276" s="5">
        <v>360000</v>
      </c>
      <c r="F276" s="6">
        <f t="shared" si="10"/>
        <v>-23027</v>
      </c>
      <c r="G276" s="16">
        <f t="shared" si="12"/>
        <v>-6.8334851753701339E-2</v>
      </c>
      <c r="H276" s="17" t="str">
        <f t="shared" si="11"/>
        <v/>
      </c>
    </row>
    <row r="277" spans="1:8" ht="18.75" x14ac:dyDescent="0.25">
      <c r="A277" s="3">
        <v>42522</v>
      </c>
      <c r="B277" s="1" t="s">
        <v>214</v>
      </c>
      <c r="C277" s="5">
        <v>397191</v>
      </c>
      <c r="D277" s="5">
        <v>439500</v>
      </c>
      <c r="F277" s="6">
        <f t="shared" si="10"/>
        <v>-42309</v>
      </c>
      <c r="G277" s="16">
        <f t="shared" si="12"/>
        <v>-0.10652054049563056</v>
      </c>
      <c r="H277" s="17" t="str">
        <f t="shared" si="11"/>
        <v/>
      </c>
    </row>
    <row r="278" spans="1:8" ht="18.75" x14ac:dyDescent="0.25">
      <c r="A278" s="3">
        <v>42522</v>
      </c>
      <c r="B278" s="1" t="s">
        <v>215</v>
      </c>
      <c r="C278" s="5">
        <v>349995</v>
      </c>
      <c r="D278" s="5">
        <v>360000</v>
      </c>
      <c r="F278" s="6">
        <f t="shared" si="10"/>
        <v>-10005</v>
      </c>
      <c r="G278" s="16">
        <f t="shared" si="12"/>
        <v>-2.8586122658895128E-2</v>
      </c>
      <c r="H278" s="17" t="str">
        <f t="shared" si="11"/>
        <v/>
      </c>
    </row>
    <row r="279" spans="1:8" ht="18.75" x14ac:dyDescent="0.25">
      <c r="A279" s="3">
        <v>42522</v>
      </c>
      <c r="B279" s="1" t="s">
        <v>30</v>
      </c>
      <c r="C279" s="5">
        <v>377709</v>
      </c>
      <c r="D279" s="5">
        <v>438360</v>
      </c>
      <c r="F279" s="6">
        <f t="shared" si="10"/>
        <v>-60651</v>
      </c>
      <c r="G279" s="16">
        <f t="shared" si="12"/>
        <v>-0.16057599898334432</v>
      </c>
      <c r="H279" s="17" t="str">
        <f t="shared" si="11"/>
        <v/>
      </c>
    </row>
    <row r="280" spans="1:8" ht="18.75" x14ac:dyDescent="0.25">
      <c r="A280" s="3">
        <v>42522</v>
      </c>
      <c r="B280" s="1" t="s">
        <v>30</v>
      </c>
      <c r="C280" s="5">
        <v>411096</v>
      </c>
      <c r="D280" s="5">
        <v>581700</v>
      </c>
      <c r="F280" s="6">
        <f t="shared" si="10"/>
        <v>-170604</v>
      </c>
      <c r="G280" s="16">
        <f t="shared" si="12"/>
        <v>-0.41499795668165101</v>
      </c>
      <c r="H280" s="17" t="str">
        <f t="shared" si="11"/>
        <v/>
      </c>
    </row>
    <row r="281" spans="1:8" ht="18.75" x14ac:dyDescent="0.25">
      <c r="A281" s="3">
        <v>42522</v>
      </c>
      <c r="B281" s="1" t="s">
        <v>216</v>
      </c>
      <c r="C281" s="5">
        <v>423054</v>
      </c>
      <c r="D281" s="5">
        <v>686551</v>
      </c>
      <c r="F281" s="6">
        <f t="shared" si="10"/>
        <v>-263497</v>
      </c>
      <c r="G281" s="16">
        <f t="shared" si="12"/>
        <v>-0.62284483777484667</v>
      </c>
      <c r="H281" s="17" t="str">
        <f t="shared" si="11"/>
        <v/>
      </c>
    </row>
    <row r="282" spans="1:8" ht="18.75" x14ac:dyDescent="0.25">
      <c r="A282" s="3">
        <v>42522</v>
      </c>
      <c r="B282" s="1" t="s">
        <v>217</v>
      </c>
      <c r="C282" s="5">
        <v>240465</v>
      </c>
      <c r="D282" s="5">
        <v>180000</v>
      </c>
      <c r="F282" s="6">
        <f t="shared" si="10"/>
        <v>60465</v>
      </c>
      <c r="G282" s="16">
        <f t="shared" si="12"/>
        <v>0.25145031501465909</v>
      </c>
      <c r="H282" s="17">
        <f t="shared" si="11"/>
        <v>1</v>
      </c>
    </row>
    <row r="283" spans="1:8" ht="18.75" x14ac:dyDescent="0.25">
      <c r="A283" s="3">
        <v>42523</v>
      </c>
      <c r="B283" s="1" t="s">
        <v>218</v>
      </c>
      <c r="C283" s="5">
        <v>288130</v>
      </c>
      <c r="D283" s="5">
        <v>274330</v>
      </c>
      <c r="F283" s="6">
        <f t="shared" si="10"/>
        <v>13800</v>
      </c>
      <c r="G283" s="16">
        <f t="shared" si="12"/>
        <v>4.789504737444903E-2</v>
      </c>
      <c r="H283" s="17">
        <f t="shared" si="11"/>
        <v>1</v>
      </c>
    </row>
    <row r="284" spans="1:8" ht="18.75" x14ac:dyDescent="0.25">
      <c r="A284" s="3">
        <v>42523</v>
      </c>
      <c r="B284" s="1" t="s">
        <v>219</v>
      </c>
      <c r="C284" s="5">
        <v>338322</v>
      </c>
      <c r="D284" s="5">
        <v>355390</v>
      </c>
      <c r="F284" s="6">
        <f t="shared" si="10"/>
        <v>-17068</v>
      </c>
      <c r="G284" s="16">
        <f t="shared" si="12"/>
        <v>-5.0448980556984171E-2</v>
      </c>
      <c r="H284" s="17" t="str">
        <f t="shared" si="11"/>
        <v/>
      </c>
    </row>
    <row r="285" spans="1:8" ht="18.75" x14ac:dyDescent="0.25">
      <c r="A285" s="3">
        <v>42523</v>
      </c>
      <c r="B285" s="1" t="s">
        <v>220</v>
      </c>
      <c r="C285" s="5">
        <v>319353</v>
      </c>
      <c r="D285" s="5">
        <v>389200</v>
      </c>
      <c r="F285" s="6">
        <f t="shared" si="10"/>
        <v>-69847</v>
      </c>
      <c r="G285" s="16">
        <f t="shared" si="12"/>
        <v>-0.21871408754575658</v>
      </c>
      <c r="H285" s="17" t="str">
        <f t="shared" si="11"/>
        <v/>
      </c>
    </row>
    <row r="286" spans="1:8" ht="18.75" x14ac:dyDescent="0.25">
      <c r="A286" s="3">
        <v>42523</v>
      </c>
      <c r="B286" s="1" t="s">
        <v>221</v>
      </c>
      <c r="C286" s="5">
        <v>338322</v>
      </c>
      <c r="D286" s="5">
        <v>291700</v>
      </c>
      <c r="F286" s="6">
        <f t="shared" si="10"/>
        <v>46622</v>
      </c>
      <c r="G286" s="16">
        <f t="shared" si="12"/>
        <v>0.13780363086054115</v>
      </c>
      <c r="H286" s="17">
        <f t="shared" si="11"/>
        <v>1</v>
      </c>
    </row>
    <row r="287" spans="1:8" ht="18.75" x14ac:dyDescent="0.25">
      <c r="A287" s="3">
        <v>42524</v>
      </c>
      <c r="B287" s="1" t="s">
        <v>55</v>
      </c>
      <c r="C287" s="5">
        <v>338322</v>
      </c>
      <c r="D287" s="5">
        <v>338020</v>
      </c>
      <c r="F287" s="6">
        <f t="shared" si="10"/>
        <v>302</v>
      </c>
      <c r="G287" s="16">
        <f t="shared" si="12"/>
        <v>8.9264073870454772E-4</v>
      </c>
      <c r="H287" s="17">
        <f t="shared" si="11"/>
        <v>1</v>
      </c>
    </row>
    <row r="288" spans="1:8" ht="18.75" x14ac:dyDescent="0.25">
      <c r="A288" s="3">
        <v>42527</v>
      </c>
      <c r="B288" s="1" t="s">
        <v>222</v>
      </c>
      <c r="C288" s="5">
        <v>306272</v>
      </c>
      <c r="D288" s="5">
        <v>290286</v>
      </c>
      <c r="F288" s="6">
        <f t="shared" si="10"/>
        <v>15986</v>
      </c>
      <c r="G288" s="16">
        <f t="shared" si="12"/>
        <v>5.2195434123915994E-2</v>
      </c>
      <c r="H288" s="17">
        <f t="shared" si="11"/>
        <v>1</v>
      </c>
    </row>
    <row r="289" spans="1:8" ht="18.75" x14ac:dyDescent="0.25">
      <c r="A289" s="3">
        <v>42528</v>
      </c>
      <c r="B289" s="1" t="s">
        <v>223</v>
      </c>
      <c r="C289" s="5">
        <v>421237</v>
      </c>
      <c r="D289" s="5">
        <v>614706</v>
      </c>
      <c r="F289" s="6">
        <f t="shared" si="10"/>
        <v>-193469</v>
      </c>
      <c r="G289" s="16">
        <f t="shared" si="12"/>
        <v>-0.45928776437017643</v>
      </c>
      <c r="H289" s="17" t="str">
        <f t="shared" si="11"/>
        <v/>
      </c>
    </row>
    <row r="290" spans="1:8" ht="18.75" x14ac:dyDescent="0.25">
      <c r="A290" s="3">
        <v>42528</v>
      </c>
      <c r="B290" s="1" t="s">
        <v>224</v>
      </c>
      <c r="C290" s="5">
        <v>421237</v>
      </c>
      <c r="D290" s="5">
        <v>639666</v>
      </c>
      <c r="F290" s="6">
        <f t="shared" si="10"/>
        <v>-218429</v>
      </c>
      <c r="G290" s="16">
        <f t="shared" si="12"/>
        <v>-0.51854181850122383</v>
      </c>
      <c r="H290" s="17" t="str">
        <f t="shared" si="11"/>
        <v/>
      </c>
    </row>
    <row r="291" spans="1:8" ht="18.75" x14ac:dyDescent="0.25">
      <c r="A291" s="3">
        <v>42528</v>
      </c>
      <c r="B291" s="1" t="s">
        <v>225</v>
      </c>
      <c r="C291" s="5">
        <v>335475</v>
      </c>
      <c r="D291" s="5">
        <v>246306</v>
      </c>
      <c r="F291" s="6">
        <f t="shared" si="10"/>
        <v>89169</v>
      </c>
      <c r="G291" s="16">
        <f t="shared" si="12"/>
        <v>0.26579923988374693</v>
      </c>
      <c r="H291" s="17">
        <f t="shared" si="11"/>
        <v>1</v>
      </c>
    </row>
    <row r="292" spans="1:8" ht="18.75" x14ac:dyDescent="0.25">
      <c r="A292" s="3">
        <v>42528</v>
      </c>
      <c r="B292" s="1" t="s">
        <v>226</v>
      </c>
      <c r="C292" s="5">
        <v>421237</v>
      </c>
      <c r="D292" s="5">
        <v>552306</v>
      </c>
      <c r="F292" s="6">
        <f t="shared" si="10"/>
        <v>-131069</v>
      </c>
      <c r="G292" s="16">
        <f t="shared" si="12"/>
        <v>-0.31115262904255797</v>
      </c>
      <c r="H292" s="17" t="str">
        <f t="shared" si="11"/>
        <v/>
      </c>
    </row>
    <row r="293" spans="1:8" ht="18.75" x14ac:dyDescent="0.25">
      <c r="A293" s="3">
        <v>42528</v>
      </c>
      <c r="B293" s="1" t="s">
        <v>125</v>
      </c>
      <c r="C293" s="5">
        <v>441695</v>
      </c>
      <c r="D293" s="5">
        <v>500856</v>
      </c>
      <c r="F293" s="6">
        <f t="shared" si="10"/>
        <v>-59161</v>
      </c>
      <c r="G293" s="16">
        <f t="shared" si="12"/>
        <v>-0.13394084153092065</v>
      </c>
      <c r="H293" s="17" t="str">
        <f t="shared" si="11"/>
        <v/>
      </c>
    </row>
    <row r="294" spans="1:8" ht="18.75" x14ac:dyDescent="0.25">
      <c r="A294" s="3">
        <v>42528</v>
      </c>
      <c r="B294" s="1" t="s">
        <v>227</v>
      </c>
      <c r="C294" s="5">
        <v>473805</v>
      </c>
      <c r="D294" s="5">
        <v>467766</v>
      </c>
      <c r="F294" s="6">
        <f t="shared" si="10"/>
        <v>6039</v>
      </c>
      <c r="G294" s="16">
        <f t="shared" si="12"/>
        <v>1.2745749833792383E-2</v>
      </c>
      <c r="H294" s="17">
        <f t="shared" si="11"/>
        <v>1</v>
      </c>
    </row>
    <row r="295" spans="1:8" ht="18.75" x14ac:dyDescent="0.25">
      <c r="A295" s="3">
        <v>42528</v>
      </c>
      <c r="B295" s="1" t="s">
        <v>228</v>
      </c>
      <c r="C295" s="5">
        <v>2474002</v>
      </c>
      <c r="D295" s="5">
        <v>2771440</v>
      </c>
      <c r="F295" s="6">
        <f t="shared" si="10"/>
        <v>-297438</v>
      </c>
      <c r="G295" s="16">
        <f t="shared" si="12"/>
        <v>-0.1202254484838735</v>
      </c>
      <c r="H295" s="17" t="str">
        <f t="shared" si="11"/>
        <v/>
      </c>
    </row>
    <row r="296" spans="1:8" ht="18.75" x14ac:dyDescent="0.25">
      <c r="A296" s="3">
        <v>42530</v>
      </c>
      <c r="B296" s="1" t="s">
        <v>229</v>
      </c>
      <c r="C296" s="5">
        <v>288324</v>
      </c>
      <c r="D296" s="5">
        <v>451404</v>
      </c>
      <c r="F296" s="6">
        <f t="shared" si="10"/>
        <v>-163080</v>
      </c>
      <c r="G296" s="16">
        <f t="shared" si="12"/>
        <v>-0.56561368460481953</v>
      </c>
      <c r="H296" s="17" t="str">
        <f t="shared" si="11"/>
        <v/>
      </c>
    </row>
    <row r="297" spans="1:8" ht="18.75" x14ac:dyDescent="0.25">
      <c r="A297" s="3">
        <v>42531</v>
      </c>
      <c r="B297" s="1" t="s">
        <v>230</v>
      </c>
      <c r="C297" s="5">
        <v>842473</v>
      </c>
      <c r="D297" s="5">
        <v>917412</v>
      </c>
      <c r="F297" s="6">
        <f t="shared" si="10"/>
        <v>-74939</v>
      </c>
      <c r="G297" s="16">
        <f t="shared" si="12"/>
        <v>-8.8951218614721189E-2</v>
      </c>
      <c r="H297" s="17" t="str">
        <f t="shared" si="11"/>
        <v/>
      </c>
    </row>
    <row r="298" spans="1:8" ht="18.75" x14ac:dyDescent="0.25">
      <c r="A298" s="3">
        <v>42531</v>
      </c>
      <c r="B298" s="1" t="s">
        <v>231</v>
      </c>
      <c r="C298" s="5">
        <v>421237</v>
      </c>
      <c r="D298" s="5">
        <v>446226</v>
      </c>
      <c r="F298" s="6">
        <f t="shared" si="10"/>
        <v>-24989</v>
      </c>
      <c r="G298" s="16">
        <f t="shared" si="12"/>
        <v>-5.9322898985606679E-2</v>
      </c>
      <c r="H298" s="17" t="str">
        <f t="shared" si="11"/>
        <v/>
      </c>
    </row>
    <row r="299" spans="1:8" ht="18.75" x14ac:dyDescent="0.25">
      <c r="A299" s="3">
        <v>42531</v>
      </c>
      <c r="B299" s="1" t="s">
        <v>232</v>
      </c>
      <c r="C299" s="5">
        <v>421237</v>
      </c>
      <c r="D299" s="5">
        <v>471186</v>
      </c>
      <c r="F299" s="6">
        <f t="shared" si="10"/>
        <v>-49949</v>
      </c>
      <c r="G299" s="16">
        <f t="shared" si="12"/>
        <v>-0.11857695311665405</v>
      </c>
      <c r="H299" s="17" t="str">
        <f t="shared" si="11"/>
        <v/>
      </c>
    </row>
    <row r="300" spans="1:8" ht="18.75" x14ac:dyDescent="0.25">
      <c r="A300" s="3">
        <v>42531</v>
      </c>
      <c r="B300" s="1" t="s">
        <v>233</v>
      </c>
      <c r="C300" s="5">
        <v>351366</v>
      </c>
      <c r="D300" s="5">
        <v>453820</v>
      </c>
      <c r="F300" s="6">
        <f t="shared" si="10"/>
        <v>-102454</v>
      </c>
      <c r="G300" s="16">
        <f t="shared" si="12"/>
        <v>-0.29158768919018913</v>
      </c>
      <c r="H300" s="17" t="str">
        <f t="shared" si="11"/>
        <v/>
      </c>
    </row>
    <row r="301" spans="1:8" ht="18.75" x14ac:dyDescent="0.25">
      <c r="A301" s="3">
        <v>42534</v>
      </c>
      <c r="B301" s="1" t="s">
        <v>234</v>
      </c>
      <c r="C301" s="5">
        <v>467568</v>
      </c>
      <c r="D301" s="5">
        <v>546840</v>
      </c>
      <c r="F301" s="6">
        <f t="shared" si="10"/>
        <v>-79272</v>
      </c>
      <c r="G301" s="16">
        <f t="shared" si="12"/>
        <v>-0.16954111487526949</v>
      </c>
      <c r="H301" s="17" t="str">
        <f t="shared" si="11"/>
        <v/>
      </c>
    </row>
    <row r="302" spans="1:8" ht="18.75" x14ac:dyDescent="0.25">
      <c r="A302" s="3">
        <v>42534</v>
      </c>
      <c r="B302" s="1" t="s">
        <v>9</v>
      </c>
      <c r="C302" s="5">
        <v>601896</v>
      </c>
      <c r="D302" s="5">
        <v>624000</v>
      </c>
      <c r="F302" s="6">
        <f t="shared" si="10"/>
        <v>-22104</v>
      </c>
      <c r="G302" s="16">
        <f t="shared" si="12"/>
        <v>-3.6723952310698194E-2</v>
      </c>
      <c r="H302" s="17" t="str">
        <f t="shared" si="11"/>
        <v/>
      </c>
    </row>
    <row r="303" spans="1:8" ht="18.75" x14ac:dyDescent="0.25">
      <c r="A303" s="3">
        <v>42534</v>
      </c>
      <c r="B303" s="1" t="s">
        <v>235</v>
      </c>
      <c r="C303" s="5">
        <v>373904</v>
      </c>
      <c r="D303" s="5">
        <v>408786</v>
      </c>
      <c r="F303" s="6">
        <f t="shared" si="10"/>
        <v>-34882</v>
      </c>
      <c r="G303" s="16">
        <f t="shared" si="12"/>
        <v>-9.3291326115794423E-2</v>
      </c>
      <c r="H303" s="17" t="str">
        <f t="shared" si="11"/>
        <v/>
      </c>
    </row>
    <row r="304" spans="1:8" ht="18.75" x14ac:dyDescent="0.25">
      <c r="A304" s="3">
        <v>42534</v>
      </c>
      <c r="B304" s="1" t="s">
        <v>236</v>
      </c>
      <c r="C304" s="5">
        <v>421237</v>
      </c>
      <c r="D304" s="5">
        <v>552306</v>
      </c>
      <c r="F304" s="6">
        <f t="shared" si="10"/>
        <v>-131069</v>
      </c>
      <c r="G304" s="16">
        <f t="shared" si="12"/>
        <v>-0.31115262904255797</v>
      </c>
      <c r="H304" s="17" t="str">
        <f t="shared" si="11"/>
        <v/>
      </c>
    </row>
    <row r="305" spans="1:8" ht="18.75" x14ac:dyDescent="0.25">
      <c r="A305" s="3">
        <v>42534</v>
      </c>
      <c r="B305" s="1" t="s">
        <v>237</v>
      </c>
      <c r="C305" s="5">
        <v>421237</v>
      </c>
      <c r="D305" s="5">
        <v>552306</v>
      </c>
      <c r="F305" s="6">
        <f t="shared" si="10"/>
        <v>-131069</v>
      </c>
      <c r="G305" s="16">
        <f t="shared" si="12"/>
        <v>-0.31115262904255797</v>
      </c>
      <c r="H305" s="17" t="str">
        <f t="shared" si="11"/>
        <v/>
      </c>
    </row>
    <row r="306" spans="1:8" ht="18.75" x14ac:dyDescent="0.25">
      <c r="A306" s="3">
        <v>42534</v>
      </c>
      <c r="B306" s="1" t="s">
        <v>238</v>
      </c>
      <c r="C306" s="5">
        <v>280824</v>
      </c>
      <c r="D306" s="5">
        <v>339084</v>
      </c>
      <c r="F306" s="6">
        <f t="shared" si="10"/>
        <v>-58260</v>
      </c>
      <c r="G306" s="16">
        <f t="shared" si="12"/>
        <v>-0.20746090077771132</v>
      </c>
      <c r="H306" s="17" t="str">
        <f t="shared" si="11"/>
        <v/>
      </c>
    </row>
    <row r="307" spans="1:8" ht="18.75" x14ac:dyDescent="0.25">
      <c r="A307" s="3">
        <v>42534</v>
      </c>
      <c r="B307" s="1" t="s">
        <v>178</v>
      </c>
      <c r="C307" s="5">
        <v>41643</v>
      </c>
      <c r="D307" s="5">
        <v>72591</v>
      </c>
      <c r="F307" s="6">
        <f t="shared" si="10"/>
        <v>-30948</v>
      </c>
      <c r="G307" s="16">
        <f t="shared" si="12"/>
        <v>-0.74317412290180818</v>
      </c>
      <c r="H307" s="17" t="str">
        <f t="shared" si="11"/>
        <v/>
      </c>
    </row>
    <row r="308" spans="1:8" ht="18.75" x14ac:dyDescent="0.25">
      <c r="A308" s="3">
        <v>42535</v>
      </c>
      <c r="B308" s="1" t="s">
        <v>239</v>
      </c>
      <c r="C308" s="5">
        <v>135615</v>
      </c>
      <c r="D308" s="5">
        <v>100064</v>
      </c>
      <c r="F308" s="6">
        <f t="shared" si="10"/>
        <v>35551</v>
      </c>
      <c r="G308" s="16">
        <f t="shared" si="12"/>
        <v>0.26214651771559194</v>
      </c>
      <c r="H308" s="17">
        <f t="shared" si="11"/>
        <v>1</v>
      </c>
    </row>
    <row r="309" spans="1:8" ht="18.75" x14ac:dyDescent="0.25">
      <c r="A309" s="3">
        <v>42536</v>
      </c>
      <c r="B309" s="1" t="s">
        <v>240</v>
      </c>
      <c r="C309" s="5">
        <v>2868371</v>
      </c>
      <c r="D309" s="5">
        <v>1415976</v>
      </c>
      <c r="F309" s="6">
        <f t="shared" si="10"/>
        <v>1452395</v>
      </c>
      <c r="G309" s="16">
        <f t="shared" si="12"/>
        <v>0.50634837683130951</v>
      </c>
      <c r="H309" s="17">
        <f t="shared" si="11"/>
        <v>1</v>
      </c>
    </row>
    <row r="310" spans="1:8" ht="18.75" x14ac:dyDescent="0.25">
      <c r="A310" s="3">
        <v>42536</v>
      </c>
      <c r="B310" s="1" t="s">
        <v>241</v>
      </c>
      <c r="C310" s="5">
        <v>331736</v>
      </c>
      <c r="D310" s="5">
        <v>311112</v>
      </c>
      <c r="F310" s="6">
        <f t="shared" si="10"/>
        <v>20624</v>
      </c>
      <c r="G310" s="16">
        <f t="shared" si="12"/>
        <v>6.2169918248245595E-2</v>
      </c>
      <c r="H310" s="17">
        <f t="shared" si="11"/>
        <v>1</v>
      </c>
    </row>
    <row r="311" spans="1:8" ht="18.75" x14ac:dyDescent="0.25">
      <c r="A311" s="3">
        <v>42537</v>
      </c>
      <c r="B311" s="1" t="s">
        <v>242</v>
      </c>
      <c r="C311" s="5">
        <v>33510</v>
      </c>
      <c r="D311" s="5">
        <v>600000</v>
      </c>
      <c r="F311" s="6">
        <f t="shared" si="10"/>
        <v>-566490</v>
      </c>
      <c r="G311" s="16">
        <f t="shared" si="12"/>
        <v>-16.905102954341988</v>
      </c>
      <c r="H311" s="17" t="str">
        <f t="shared" si="11"/>
        <v/>
      </c>
    </row>
    <row r="312" spans="1:8" ht="18.75" x14ac:dyDescent="0.25">
      <c r="A312" s="3">
        <v>42538</v>
      </c>
      <c r="B312" s="1" t="s">
        <v>243</v>
      </c>
      <c r="C312" s="5">
        <v>345692</v>
      </c>
      <c r="D312" s="5">
        <v>300000</v>
      </c>
      <c r="F312" s="6">
        <f t="shared" si="10"/>
        <v>45692</v>
      </c>
      <c r="G312" s="16">
        <f t="shared" si="12"/>
        <v>0.13217546255047846</v>
      </c>
      <c r="H312" s="17">
        <f t="shared" si="11"/>
        <v>1</v>
      </c>
    </row>
    <row r="313" spans="1:8" ht="18.75" x14ac:dyDescent="0.25">
      <c r="A313" s="3">
        <v>42541</v>
      </c>
      <c r="B313" s="1" t="s">
        <v>244</v>
      </c>
      <c r="C313" s="5">
        <v>505505</v>
      </c>
      <c r="D313" s="5">
        <v>182716</v>
      </c>
      <c r="F313" s="6">
        <f t="shared" si="10"/>
        <v>322789</v>
      </c>
      <c r="G313" s="16">
        <f t="shared" si="12"/>
        <v>0.63854759102283853</v>
      </c>
      <c r="H313" s="17">
        <f t="shared" si="11"/>
        <v>1</v>
      </c>
    </row>
    <row r="314" spans="1:8" ht="18.75" x14ac:dyDescent="0.25">
      <c r="A314" s="3">
        <v>42541</v>
      </c>
      <c r="B314" s="1" t="s">
        <v>126</v>
      </c>
      <c r="C314" s="5">
        <v>824077</v>
      </c>
      <c r="D314" s="5">
        <v>888920</v>
      </c>
      <c r="F314" s="6">
        <f t="shared" si="10"/>
        <v>-64843</v>
      </c>
      <c r="G314" s="16">
        <f t="shared" si="12"/>
        <v>-7.8685608262334714E-2</v>
      </c>
      <c r="H314" s="17" t="str">
        <f t="shared" si="11"/>
        <v/>
      </c>
    </row>
    <row r="315" spans="1:8" ht="18.75" x14ac:dyDescent="0.25">
      <c r="A315" s="3">
        <v>42542</v>
      </c>
      <c r="B315" s="1" t="s">
        <v>245</v>
      </c>
      <c r="C315" s="5">
        <v>2123668</v>
      </c>
      <c r="D315" s="5">
        <v>850000</v>
      </c>
      <c r="F315" s="6">
        <f t="shared" ref="F315:F318" si="13">C315-D315</f>
        <v>1273668</v>
      </c>
      <c r="G315" s="16">
        <f t="shared" si="12"/>
        <v>0.59974911332656522</v>
      </c>
      <c r="H315" s="17">
        <f t="shared" ref="H315:H318" si="14">IF(F315&gt;1,1,"")</f>
        <v>1</v>
      </c>
    </row>
    <row r="316" spans="1:8" ht="18.75" x14ac:dyDescent="0.25">
      <c r="A316" s="3">
        <v>42549</v>
      </c>
      <c r="B316" s="1" t="s">
        <v>246</v>
      </c>
      <c r="C316" s="5">
        <v>399610</v>
      </c>
      <c r="D316" s="5">
        <v>275560</v>
      </c>
      <c r="F316" s="6">
        <f t="shared" si="13"/>
        <v>124050</v>
      </c>
      <c r="G316" s="16">
        <f t="shared" si="12"/>
        <v>0.31042766697530094</v>
      </c>
      <c r="H316" s="17">
        <f t="shared" si="14"/>
        <v>1</v>
      </c>
    </row>
    <row r="317" spans="1:8" ht="18.75" x14ac:dyDescent="0.25">
      <c r="A317" s="3">
        <v>42550</v>
      </c>
      <c r="B317" s="1" t="s">
        <v>247</v>
      </c>
      <c r="C317" s="5">
        <v>634484</v>
      </c>
      <c r="D317" s="5">
        <v>2731851</v>
      </c>
      <c r="F317" s="6">
        <f t="shared" si="13"/>
        <v>-2097367</v>
      </c>
      <c r="G317" s="16">
        <f t="shared" si="12"/>
        <v>-3.305626304209405</v>
      </c>
      <c r="H317" s="17" t="str">
        <f t="shared" si="14"/>
        <v/>
      </c>
    </row>
    <row r="318" spans="1:8" ht="18.75" x14ac:dyDescent="0.25">
      <c r="A318" s="3">
        <v>42550</v>
      </c>
      <c r="B318" s="1" t="s">
        <v>248</v>
      </c>
      <c r="C318" s="5">
        <v>235606</v>
      </c>
      <c r="D318" s="5">
        <v>414366</v>
      </c>
      <c r="F318" s="6">
        <f t="shared" si="13"/>
        <v>-178760</v>
      </c>
      <c r="G318" s="16">
        <f t="shared" si="12"/>
        <v>-0.75872431092586778</v>
      </c>
      <c r="H318" s="17" t="str">
        <f t="shared" si="14"/>
        <v/>
      </c>
    </row>
    <row r="320" spans="1:8" x14ac:dyDescent="0.25">
      <c r="D320" s="6" t="s">
        <v>257</v>
      </c>
      <c r="F320" s="6">
        <f>SUM(F4:F318)</f>
        <v>-9746767</v>
      </c>
    </row>
    <row r="321" spans="4:7" x14ac:dyDescent="0.25">
      <c r="D321" s="6" t="s">
        <v>258</v>
      </c>
      <c r="F321" s="6">
        <f>SUMIF(F4:F318,"&lt;0")</f>
        <v>-33360219</v>
      </c>
      <c r="G321" s="16">
        <f>(SUM(F4:F318)-SUMIF(F4:F318,"&lt;0"))/SUM(F4:F318)</f>
        <v>-2.4226958539175092</v>
      </c>
    </row>
    <row r="322" spans="4:7" x14ac:dyDescent="0.25">
      <c r="D322" s="6" t="s">
        <v>259</v>
      </c>
      <c r="F322" s="13">
        <f>SUM(H4:H318)</f>
        <v>100</v>
      </c>
    </row>
    <row r="323" spans="4:7" x14ac:dyDescent="0.25">
      <c r="D323" s="6" t="s">
        <v>260</v>
      </c>
      <c r="F323" s="13">
        <f>SUM((COUNT(F4:F318)-F322))</f>
        <v>215</v>
      </c>
      <c r="G323" s="16">
        <f>F323/(F323+F322)</f>
        <v>0.68253968253968256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abSelected="1" workbookViewId="0">
      <selection activeCell="E9" sqref="E9"/>
    </sheetView>
  </sheetViews>
  <sheetFormatPr defaultRowHeight="15" x14ac:dyDescent="0.25"/>
  <cols>
    <col min="1" max="1" width="15.140625" customWidth="1"/>
    <col min="2" max="2" width="22.28515625" style="6" customWidth="1"/>
    <col min="3" max="3" width="22.42578125" style="6" customWidth="1"/>
    <col min="4" max="4" width="25" style="6" customWidth="1"/>
    <col min="6" max="6" width="19.140625" style="12" customWidth="1"/>
    <col min="7" max="7" width="16" customWidth="1"/>
    <col min="8" max="8" width="14" customWidth="1"/>
    <col min="14" max="16" width="9.140625" style="16"/>
  </cols>
  <sheetData>
    <row r="2" spans="1:16" x14ac:dyDescent="0.25">
      <c r="G2" s="10" t="s">
        <v>273</v>
      </c>
      <c r="K2" s="10" t="s">
        <v>274</v>
      </c>
      <c r="O2" s="15" t="s">
        <v>275</v>
      </c>
    </row>
    <row r="3" spans="1:16" ht="18.75" x14ac:dyDescent="0.25">
      <c r="A3" s="1" t="s">
        <v>265</v>
      </c>
      <c r="B3" s="5" t="s">
        <v>266</v>
      </c>
      <c r="C3" s="5" t="s">
        <v>267</v>
      </c>
      <c r="D3" s="5" t="s">
        <v>268</v>
      </c>
      <c r="F3" s="14" t="s">
        <v>266</v>
      </c>
      <c r="G3" s="10" t="s">
        <v>267</v>
      </c>
      <c r="H3" s="10" t="s">
        <v>268</v>
      </c>
      <c r="I3" s="10"/>
      <c r="J3" s="14" t="s">
        <v>266</v>
      </c>
      <c r="K3" s="10" t="s">
        <v>267</v>
      </c>
      <c r="L3" s="10" t="s">
        <v>268</v>
      </c>
      <c r="M3" s="10"/>
      <c r="N3" s="14" t="s">
        <v>266</v>
      </c>
      <c r="O3" s="10" t="s">
        <v>267</v>
      </c>
      <c r="P3" s="10" t="s">
        <v>268</v>
      </c>
    </row>
    <row r="4" spans="1:16" ht="18.75" x14ac:dyDescent="0.25">
      <c r="A4" s="1">
        <v>2005</v>
      </c>
      <c r="B4" s="5">
        <v>426663505</v>
      </c>
      <c r="C4" s="5">
        <v>73577905</v>
      </c>
      <c r="D4" s="5">
        <v>500241410</v>
      </c>
    </row>
    <row r="5" spans="1:16" ht="18.75" x14ac:dyDescent="0.25">
      <c r="A5" s="1">
        <v>2006</v>
      </c>
      <c r="B5" s="5">
        <v>421307149</v>
      </c>
      <c r="C5" s="5">
        <v>68507445</v>
      </c>
      <c r="D5" s="5">
        <v>489814594</v>
      </c>
      <c r="F5" s="12">
        <f>(B5-B4)/B4</f>
        <v>-1.2554052402489873E-2</v>
      </c>
      <c r="G5" s="12">
        <f>(C5-C4)/C4</f>
        <v>-6.8912807452182825E-2</v>
      </c>
      <c r="H5" s="12">
        <f>(D5-D4)/D4</f>
        <v>-2.0843568308349363E-2</v>
      </c>
      <c r="J5" s="12">
        <f>(B5-B$4)/B$4</f>
        <v>-1.2554052402489873E-2</v>
      </c>
      <c r="K5" s="12">
        <f t="shared" ref="K5:L5" si="0">(C5-C$4)/C$4</f>
        <v>-6.8912807452182825E-2</v>
      </c>
      <c r="L5" s="12">
        <f t="shared" si="0"/>
        <v>-2.0843568308349363E-2</v>
      </c>
    </row>
    <row r="6" spans="1:16" ht="18.75" x14ac:dyDescent="0.25">
      <c r="A6" s="1">
        <v>2007</v>
      </c>
      <c r="B6" s="5">
        <v>345132639</v>
      </c>
      <c r="C6" s="5">
        <v>74516827</v>
      </c>
      <c r="D6" s="5">
        <v>419649466</v>
      </c>
      <c r="F6" s="12">
        <f t="shared" ref="F6:H15" si="1">(B6-B5)/B5</f>
        <v>-0.18080516834524449</v>
      </c>
      <c r="G6" s="12">
        <f t="shared" si="1"/>
        <v>8.7718670576606678E-2</v>
      </c>
      <c r="H6" s="12">
        <f t="shared" si="1"/>
        <v>-0.14324834102431827</v>
      </c>
      <c r="J6" s="12">
        <f t="shared" ref="J6:J15" si="2">(B6-B$4)/B$4</f>
        <v>-0.19108938318968716</v>
      </c>
      <c r="K6" s="12">
        <f t="shared" ref="K6:K15" si="3">(C6-C$4)/C$4</f>
        <v>1.2760923269016696E-2</v>
      </c>
      <c r="L6" s="12">
        <f t="shared" ref="L6:L15" si="4">(D6-D$4)/D$4</f>
        <v>-0.16110610275146953</v>
      </c>
    </row>
    <row r="7" spans="1:16" ht="18.75" x14ac:dyDescent="0.25">
      <c r="A7" s="1">
        <v>2008</v>
      </c>
      <c r="B7" s="5">
        <v>326905585</v>
      </c>
      <c r="C7" s="5">
        <v>122708030</v>
      </c>
      <c r="D7" s="5">
        <v>449613615</v>
      </c>
      <c r="F7" s="12">
        <f t="shared" si="1"/>
        <v>-5.2811736533559202E-2</v>
      </c>
      <c r="G7" s="12">
        <f t="shared" si="1"/>
        <v>0.64671571429094798</v>
      </c>
      <c r="H7" s="12">
        <f t="shared" si="1"/>
        <v>7.1402805025849836E-2</v>
      </c>
      <c r="J7" s="12">
        <f t="shared" si="2"/>
        <v>-0.23380935756387225</v>
      </c>
      <c r="K7" s="12">
        <f t="shared" si="3"/>
        <v>0.66772932716689881</v>
      </c>
      <c r="L7" s="12">
        <f t="shared" si="4"/>
        <v>-0.10120672536885741</v>
      </c>
    </row>
    <row r="8" spans="1:16" ht="18.75" x14ac:dyDescent="0.25">
      <c r="A8" s="1">
        <v>2009</v>
      </c>
      <c r="B8" s="5">
        <v>318674752</v>
      </c>
      <c r="C8" s="5">
        <v>118722922</v>
      </c>
      <c r="D8" s="5">
        <v>437397674</v>
      </c>
      <c r="F8" s="12">
        <f t="shared" si="1"/>
        <v>-2.5178012789227815E-2</v>
      </c>
      <c r="G8" s="12">
        <f t="shared" si="1"/>
        <v>-3.2476342420296372E-2</v>
      </c>
      <c r="H8" s="12">
        <f t="shared" si="1"/>
        <v>-2.7169864506883315E-2</v>
      </c>
      <c r="J8" s="12">
        <f t="shared" si="2"/>
        <v>-0.25310051535811579</v>
      </c>
      <c r="K8" s="12">
        <f t="shared" si="3"/>
        <v>0.61356757847345611</v>
      </c>
      <c r="L8" s="12">
        <f t="shared" si="4"/>
        <v>-0.12562681686028351</v>
      </c>
    </row>
    <row r="9" spans="1:16" ht="18.75" x14ac:dyDescent="0.25">
      <c r="A9" s="1">
        <v>2010</v>
      </c>
      <c r="B9" s="5">
        <v>289567282</v>
      </c>
      <c r="C9" s="5">
        <v>127590769</v>
      </c>
      <c r="D9" s="5">
        <v>417158051</v>
      </c>
      <c r="F9" s="12">
        <f t="shared" si="1"/>
        <v>-9.1339115563193407E-2</v>
      </c>
      <c r="G9" s="12">
        <f t="shared" si="1"/>
        <v>7.469363835233099E-2</v>
      </c>
      <c r="H9" s="12">
        <f t="shared" si="1"/>
        <v>-4.6272818085447795E-2</v>
      </c>
      <c r="J9" s="12">
        <f t="shared" si="2"/>
        <v>-0.32132165369991045</v>
      </c>
      <c r="K9" s="12">
        <f t="shared" si="3"/>
        <v>0.73409081163699885</v>
      </c>
      <c r="L9" s="12">
        <f t="shared" si="4"/>
        <v>-0.16608652810250155</v>
      </c>
    </row>
    <row r="10" spans="1:16" ht="18.75" x14ac:dyDescent="0.25">
      <c r="A10" s="1">
        <v>2011</v>
      </c>
      <c r="B10" s="5">
        <v>363830063</v>
      </c>
      <c r="C10" s="5">
        <v>125158260</v>
      </c>
      <c r="D10" s="5">
        <v>488988323</v>
      </c>
      <c r="F10" s="12">
        <f t="shared" si="1"/>
        <v>0.25646122893124368</v>
      </c>
      <c r="G10" s="12">
        <f t="shared" si="1"/>
        <v>-1.9064929375886119E-2</v>
      </c>
      <c r="H10" s="12">
        <f t="shared" si="1"/>
        <v>0.17218958576446125</v>
      </c>
      <c r="J10" s="12">
        <f t="shared" si="2"/>
        <v>-0.14726697095876526</v>
      </c>
      <c r="K10" s="12">
        <f t="shared" si="3"/>
        <v>0.70103049278176643</v>
      </c>
      <c r="L10" s="12">
        <f t="shared" si="4"/>
        <v>-2.2495312813067596E-2</v>
      </c>
      <c r="N10" s="16">
        <f>(B10-B$9)/B$9</f>
        <v>0.25646122893124368</v>
      </c>
      <c r="O10" s="16">
        <f t="shared" ref="O10:P10" si="5">(C10-C$9)/C$9</f>
        <v>-1.9064929375886119E-2</v>
      </c>
      <c r="P10" s="16">
        <f t="shared" si="5"/>
        <v>0.17218958576446125</v>
      </c>
    </row>
    <row r="11" spans="1:16" ht="18.75" x14ac:dyDescent="0.25">
      <c r="A11" s="1">
        <v>2012</v>
      </c>
      <c r="B11" s="5">
        <v>390441589</v>
      </c>
      <c r="C11" s="5">
        <v>125377390</v>
      </c>
      <c r="D11" s="5">
        <v>515818979</v>
      </c>
      <c r="F11" s="12">
        <f t="shared" si="1"/>
        <v>7.3142735321462427E-2</v>
      </c>
      <c r="G11" s="12">
        <f t="shared" si="1"/>
        <v>1.7508233176140352E-3</v>
      </c>
      <c r="H11" s="12">
        <f t="shared" si="1"/>
        <v>5.4869727431098594E-2</v>
      </c>
      <c r="J11" s="12">
        <f t="shared" si="2"/>
        <v>-8.4895744715733301E-2</v>
      </c>
      <c r="K11" s="12">
        <f t="shared" si="3"/>
        <v>0.70400869663250132</v>
      </c>
      <c r="L11" s="12">
        <f t="shared" si="4"/>
        <v>3.1140102935500683E-2</v>
      </c>
      <c r="N11" s="16">
        <f t="shared" ref="N11:N15" si="6">(B11-B$9)/B$9</f>
        <v>0.34836224004064104</v>
      </c>
      <c r="O11" s="16">
        <f t="shared" ref="O11:O15" si="7">(C11-C$9)/C$9</f>
        <v>-1.7347485381172052E-2</v>
      </c>
      <c r="P11" s="16">
        <f t="shared" ref="P11:P15" si="8">(D11-D$9)/D$9</f>
        <v>0.23650730883292961</v>
      </c>
    </row>
    <row r="12" spans="1:16" ht="18.75" x14ac:dyDescent="0.25">
      <c r="A12" s="1">
        <v>2013</v>
      </c>
      <c r="B12" s="5">
        <v>418990656</v>
      </c>
      <c r="C12" s="5">
        <v>126419774</v>
      </c>
      <c r="D12" s="5">
        <v>545410430</v>
      </c>
      <c r="F12" s="12">
        <f t="shared" si="1"/>
        <v>7.3119943685097541E-2</v>
      </c>
      <c r="G12" s="12">
        <f t="shared" si="1"/>
        <v>8.3139711235016133E-3</v>
      </c>
      <c r="H12" s="12">
        <f t="shared" si="1"/>
        <v>5.7367898826382657E-2</v>
      </c>
      <c r="J12" s="12">
        <f t="shared" si="2"/>
        <v>-1.79833731033546E-2</v>
      </c>
      <c r="K12" s="12">
        <f t="shared" si="3"/>
        <v>0.71817577573049951</v>
      </c>
      <c r="L12" s="12">
        <f t="shared" si="4"/>
        <v>9.029444403653028E-2</v>
      </c>
      <c r="N12" s="16">
        <f t="shared" si="6"/>
        <v>0.44695441109952472</v>
      </c>
      <c r="O12" s="16">
        <f t="shared" si="7"/>
        <v>-9.1777407501948665E-3</v>
      </c>
      <c r="P12" s="16">
        <f t="shared" si="8"/>
        <v>0.30744313502413978</v>
      </c>
    </row>
    <row r="13" spans="1:16" ht="18.75" x14ac:dyDescent="0.25">
      <c r="A13" s="1">
        <v>2014</v>
      </c>
      <c r="B13" s="5">
        <v>451031852</v>
      </c>
      <c r="C13" s="5">
        <v>113914824</v>
      </c>
      <c r="D13" s="5">
        <v>564946676</v>
      </c>
      <c r="F13" s="12">
        <f t="shared" si="1"/>
        <v>7.6472340232809397E-2</v>
      </c>
      <c r="G13" s="12">
        <f t="shared" si="1"/>
        <v>-9.8916092034779302E-2</v>
      </c>
      <c r="H13" s="12">
        <f t="shared" si="1"/>
        <v>3.581934800916807E-2</v>
      </c>
      <c r="J13" s="12">
        <f t="shared" si="2"/>
        <v>5.7113736502961511E-2</v>
      </c>
      <c r="K13" s="12">
        <f t="shared" si="3"/>
        <v>0.54822054256641306</v>
      </c>
      <c r="L13" s="12">
        <f t="shared" si="4"/>
        <v>0.12934808015993718</v>
      </c>
      <c r="N13" s="16">
        <f t="shared" si="6"/>
        <v>0.55760640112649196</v>
      </c>
      <c r="O13" s="16">
        <f t="shared" si="7"/>
        <v>-0.10718600653625655</v>
      </c>
      <c r="P13" s="16">
        <f t="shared" si="8"/>
        <v>0.35427489567976717</v>
      </c>
    </row>
    <row r="14" spans="1:16" ht="18.75" x14ac:dyDescent="0.25">
      <c r="A14" s="1">
        <v>2015</v>
      </c>
      <c r="B14" s="5">
        <v>483408738</v>
      </c>
      <c r="C14" s="5">
        <v>123747005</v>
      </c>
      <c r="D14" s="5">
        <v>607155743</v>
      </c>
      <c r="F14" s="12">
        <f t="shared" si="1"/>
        <v>7.1784034445531802E-2</v>
      </c>
      <c r="G14" s="12">
        <f t="shared" si="1"/>
        <v>8.6311690215138293E-2</v>
      </c>
      <c r="H14" s="12">
        <f t="shared" si="1"/>
        <v>7.4713364629124743E-2</v>
      </c>
      <c r="J14" s="12">
        <f t="shared" si="2"/>
        <v>0.13299762537693494</v>
      </c>
      <c r="K14" s="12">
        <f t="shared" si="3"/>
        <v>0.68185007442111867</v>
      </c>
      <c r="L14" s="12">
        <f t="shared" si="4"/>
        <v>0.21372547506612857</v>
      </c>
      <c r="N14" s="16">
        <f t="shared" si="6"/>
        <v>0.66941767267753682</v>
      </c>
      <c r="O14" s="16">
        <f t="shared" si="7"/>
        <v>-3.0125721712673432E-2</v>
      </c>
      <c r="P14" s="16">
        <f t="shared" si="8"/>
        <v>0.45545732976875952</v>
      </c>
    </row>
    <row r="15" spans="1:16" ht="18.75" x14ac:dyDescent="0.25">
      <c r="A15" s="1">
        <v>2016</v>
      </c>
      <c r="B15" s="5">
        <v>506622299</v>
      </c>
      <c r="C15" s="5">
        <v>146335826</v>
      </c>
      <c r="D15" s="5">
        <v>652958125</v>
      </c>
      <c r="F15" s="12">
        <f t="shared" si="1"/>
        <v>4.8020565569503626E-2</v>
      </c>
      <c r="G15" s="12">
        <f t="shared" si="1"/>
        <v>0.1825403451178475</v>
      </c>
      <c r="H15" s="12">
        <f t="shared" si="1"/>
        <v>7.5437616341545499E-2</v>
      </c>
      <c r="J15" s="12">
        <f t="shared" si="2"/>
        <v>0.18740481213643995</v>
      </c>
      <c r="K15" s="12">
        <f t="shared" si="3"/>
        <v>0.9888555674424272</v>
      </c>
      <c r="L15" s="12">
        <f t="shared" si="4"/>
        <v>0.30528603179812724</v>
      </c>
      <c r="N15" s="16">
        <f t="shared" si="6"/>
        <v>0.74958405349123658</v>
      </c>
      <c r="O15" s="16">
        <f t="shared" si="7"/>
        <v>0.14691546376681844</v>
      </c>
      <c r="P15" s="16">
        <f t="shared" si="8"/>
        <v>0.56525356141334548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Cost-Benefit Analysis FY 2016</vt:lpstr>
      <vt:lpstr>Total Costs 2005-2016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</dc:creator>
  <cp:lastModifiedBy>news</cp:lastModifiedBy>
  <dcterms:created xsi:type="dcterms:W3CDTF">2017-05-18T15:35:58Z</dcterms:created>
  <dcterms:modified xsi:type="dcterms:W3CDTF">2017-05-18T23:12:18Z</dcterms:modified>
</cp:coreProperties>
</file>